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3181 - SO 01 - rekonstruk..." sheetId="2" r:id="rId2"/>
    <sheet name="3182 - SO 02 - příjezdová..." sheetId="3" r:id="rId3"/>
    <sheet name="3183 - Vedlejší a ostatní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'3181 - SO 01 - rekonstruk...'!$C$81:$K$122</definedName>
    <definedName name="_xlnm.Print_Area" localSheetId="1">'3181 - SO 01 - rekonstruk...'!$C$4:$J$36,'3181 - SO 01 - rekonstruk...'!$C$42:$J$63,'3181 - SO 01 - rekonstruk...'!$C$69:$K$122</definedName>
    <definedName name="_xlnm.Print_Titles" localSheetId="1">'3181 - SO 01 - rekonstruk...'!$81:$81</definedName>
    <definedName name="_xlnm._FilterDatabase" localSheetId="2" hidden="1">'3182 - SO 02 - příjezdová...'!$C$81:$K$99</definedName>
    <definedName name="_xlnm.Print_Area" localSheetId="2">'3182 - SO 02 - příjezdová...'!$C$4:$J$36,'3182 - SO 02 - příjezdová...'!$C$42:$J$63,'3182 - SO 02 - příjezdová...'!$C$69:$K$99</definedName>
    <definedName name="_xlnm.Print_Titles" localSheetId="2">'3182 - SO 02 - příjezdová...'!$81:$81</definedName>
    <definedName name="_xlnm._FilterDatabase" localSheetId="3" hidden="1">'3183 - Vedlejší a ostatní...'!$C$79:$K$88</definedName>
    <definedName name="_xlnm.Print_Area" localSheetId="3">'3183 - Vedlejší a ostatní...'!$C$4:$J$36,'3183 - Vedlejší a ostatní...'!$C$42:$J$61,'3183 - Vedlejší a ostatní...'!$C$67:$K$88</definedName>
    <definedName name="_xlnm.Print_Titles" localSheetId="3">'3183 - Vedlejší a ostatní...'!$79:$79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88"/>
  <c r="BH88"/>
  <c r="BG88"/>
  <c r="BF88"/>
  <c r="T88"/>
  <c r="R88"/>
  <c r="P88"/>
  <c r="BK88"/>
  <c r="J88"/>
  <c r="BE88"/>
  <c r="BI87"/>
  <c r="BH87"/>
  <c r="BG87"/>
  <c r="BF87"/>
  <c r="T87"/>
  <c r="T86"/>
  <c r="R87"/>
  <c r="R86"/>
  <c r="P87"/>
  <c r="P86"/>
  <c r="BK87"/>
  <c r="BK86"/>
  <c r="J86"/>
  <c r="J87"/>
  <c r="BE87"/>
  <c r="J60"/>
  <c r="BI85"/>
  <c r="BH85"/>
  <c r="BG85"/>
  <c r="BF85"/>
  <c r="T85"/>
  <c r="T84"/>
  <c r="R85"/>
  <c r="R84"/>
  <c r="P85"/>
  <c r="P84"/>
  <c r="BK85"/>
  <c r="BK84"/>
  <c r="J84"/>
  <c r="J85"/>
  <c r="BE85"/>
  <c r="J59"/>
  <c r="BI83"/>
  <c r="F34"/>
  <c i="1" r="BD54"/>
  <c i="4" r="BH83"/>
  <c r="F33"/>
  <c i="1" r="BC54"/>
  <c i="4" r="BG83"/>
  <c r="F32"/>
  <c i="1" r="BB54"/>
  <c i="4" r="BF83"/>
  <c r="J31"/>
  <c i="1" r="AW54"/>
  <c i="4" r="F31"/>
  <c i="1" r="BA54"/>
  <c i="4" r="T83"/>
  <c r="T82"/>
  <c r="T81"/>
  <c r="T80"/>
  <c r="R83"/>
  <c r="R82"/>
  <c r="R81"/>
  <c r="R80"/>
  <c r="P83"/>
  <c r="P82"/>
  <c r="P81"/>
  <c r="P80"/>
  <c i="1" r="AU54"/>
  <c i="4" r="BK83"/>
  <c r="BK82"/>
  <c r="J82"/>
  <c r="BK81"/>
  <c r="J81"/>
  <c r="BK80"/>
  <c r="J80"/>
  <c r="J56"/>
  <c r="J27"/>
  <c i="1" r="AG54"/>
  <c i="4" r="J83"/>
  <c r="BE83"/>
  <c r="J30"/>
  <c i="1" r="AV54"/>
  <c i="4" r="F30"/>
  <c i="1" r="AZ54"/>
  <c i="4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3"/>
  <c r="AX53"/>
  <c i="3" r="BI99"/>
  <c r="BH99"/>
  <c r="BG99"/>
  <c r="BF99"/>
  <c r="T99"/>
  <c r="T98"/>
  <c r="R99"/>
  <c r="R98"/>
  <c r="P99"/>
  <c r="P98"/>
  <c r="BK99"/>
  <c r="BK98"/>
  <c r="J98"/>
  <c r="J99"/>
  <c r="BE99"/>
  <c r="J62"/>
  <c r="BI97"/>
  <c r="BH97"/>
  <c r="BG97"/>
  <c r="BF97"/>
  <c r="T97"/>
  <c r="R97"/>
  <c r="P97"/>
  <c r="BK97"/>
  <c r="J97"/>
  <c r="BE97"/>
  <c r="BI96"/>
  <c r="BH96"/>
  <c r="BG96"/>
  <c r="BF96"/>
  <c r="T96"/>
  <c r="T95"/>
  <c r="R96"/>
  <c r="R95"/>
  <c r="P96"/>
  <c r="P95"/>
  <c r="BK96"/>
  <c r="BK95"/>
  <c r="J95"/>
  <c r="J96"/>
  <c r="BE96"/>
  <c r="J61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0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T88"/>
  <c r="R89"/>
  <c r="R88"/>
  <c r="P89"/>
  <c r="P88"/>
  <c r="BK89"/>
  <c r="BK88"/>
  <c r="J88"/>
  <c r="J89"/>
  <c r="BE89"/>
  <c r="J59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4"/>
  <c i="1" r="BD53"/>
  <c i="3" r="BH85"/>
  <c r="F33"/>
  <c i="1" r="BC53"/>
  <c i="3" r="BG85"/>
  <c r="F32"/>
  <c i="1" r="BB53"/>
  <c i="3" r="BF85"/>
  <c r="J31"/>
  <c i="1" r="AW53"/>
  <c i="3" r="F31"/>
  <c i="1" r="BA53"/>
  <c i="3" r="T85"/>
  <c r="T84"/>
  <c r="T83"/>
  <c r="T82"/>
  <c r="R85"/>
  <c r="R84"/>
  <c r="R83"/>
  <c r="R82"/>
  <c r="P85"/>
  <c r="P84"/>
  <c r="P83"/>
  <c r="P82"/>
  <c i="1" r="AU53"/>
  <c i="3" r="BK85"/>
  <c r="BK84"/>
  <c r="J84"/>
  <c r="BK83"/>
  <c r="J83"/>
  <c r="BK82"/>
  <c r="J82"/>
  <c r="J56"/>
  <c r="J27"/>
  <c i="1" r="AG53"/>
  <c i="3" r="J85"/>
  <c r="BE85"/>
  <c r="J30"/>
  <c i="1" r="AV53"/>
  <c i="3" r="F30"/>
  <c i="1" r="AZ53"/>
  <c i="3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2"/>
  <c r="AX52"/>
  <c i="2" r="BI122"/>
  <c r="BH122"/>
  <c r="BG122"/>
  <c r="BF122"/>
  <c r="T122"/>
  <c r="T121"/>
  <c r="R122"/>
  <c r="R121"/>
  <c r="P122"/>
  <c r="P121"/>
  <c r="BK122"/>
  <c r="BK121"/>
  <c r="J121"/>
  <c r="J122"/>
  <c r="BE122"/>
  <c r="J62"/>
  <c r="BI120"/>
  <c r="BH120"/>
  <c r="BG120"/>
  <c r="BF120"/>
  <c r="T120"/>
  <c r="R120"/>
  <c r="P120"/>
  <c r="BK120"/>
  <c r="J120"/>
  <c r="BE120"/>
  <c r="BI119"/>
  <c r="BH119"/>
  <c r="BG119"/>
  <c r="BF119"/>
  <c r="T119"/>
  <c r="T118"/>
  <c r="R119"/>
  <c r="R118"/>
  <c r="P119"/>
  <c r="P118"/>
  <c r="BK119"/>
  <c r="BK118"/>
  <c r="J118"/>
  <c r="J119"/>
  <c r="BE119"/>
  <c r="J61"/>
  <c r="BI117"/>
  <c r="BH117"/>
  <c r="BG117"/>
  <c r="BF117"/>
  <c r="T117"/>
  <c r="R117"/>
  <c r="P117"/>
  <c r="BK117"/>
  <c r="J117"/>
  <c r="BE117"/>
  <c r="BI116"/>
  <c r="BH116"/>
  <c r="BG116"/>
  <c r="BF116"/>
  <c r="T116"/>
  <c r="T115"/>
  <c r="R116"/>
  <c r="R115"/>
  <c r="P116"/>
  <c r="P115"/>
  <c r="BK116"/>
  <c r="BK115"/>
  <c r="J115"/>
  <c r="J116"/>
  <c r="BE116"/>
  <c r="J60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T108"/>
  <c r="R109"/>
  <c r="R108"/>
  <c r="P109"/>
  <c r="P108"/>
  <c r="BK109"/>
  <c r="BK108"/>
  <c r="J108"/>
  <c r="J109"/>
  <c r="BE109"/>
  <c r="J5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4"/>
  <c i="1" r="BD52"/>
  <c i="2" r="BH85"/>
  <c r="F33"/>
  <c i="1" r="BC52"/>
  <c i="2" r="BG85"/>
  <c r="F32"/>
  <c i="1" r="BB52"/>
  <c i="2" r="BF85"/>
  <c r="J31"/>
  <c i="1" r="AW52"/>
  <c i="2" r="F31"/>
  <c i="1" r="BA52"/>
  <c i="2" r="T85"/>
  <c r="T84"/>
  <c r="T83"/>
  <c r="T82"/>
  <c r="R85"/>
  <c r="R84"/>
  <c r="R83"/>
  <c r="R82"/>
  <c r="P85"/>
  <c r="P84"/>
  <c r="P83"/>
  <c r="P82"/>
  <c i="1" r="AU52"/>
  <c i="2" r="BK85"/>
  <c r="BK84"/>
  <c r="J84"/>
  <c r="BK83"/>
  <c r="J83"/>
  <c r="BK82"/>
  <c r="J82"/>
  <c r="J56"/>
  <c r="J27"/>
  <c i="1" r="AG52"/>
  <c i="2" r="J85"/>
  <c r="BE85"/>
  <c r="J30"/>
  <c i="1" r="AV52"/>
  <c i="2" r="F30"/>
  <c i="1" r="AZ52"/>
  <c i="2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<sst xmlns="http://schemas.openxmlformats.org/spreadsheetml/2006/main">
  <si>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</si>
  <si>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</si>
  <si>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</si>
  <si>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</si>
  <si>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</si>
  <si>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</si>
  <si>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</si>
  <si>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{846ec5dd-d3a7-4baf-8b77-d64858de4a53}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</si>
  <si>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</si>
  <si>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</si>
  <si>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</si>
  <si>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</si>
  <si>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</si>
  <si>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</si>
  <si>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</si>
  <si>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</si>
  <si>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</si>
  <si>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</si>
  <si>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</si>
  <si>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úseku Mlýnské stoky</t>
  </si>
  <si>
    <t>KSO:</t>
  </si>
  <si>
    <t>832161</t>
  </si>
  <si>
    <t>CC-CZ:</t>
  </si>
  <si>
    <t>215211</t>
  </si>
  <si>
    <t>Místo:</t>
  </si>
  <si>
    <t>Třeboň</t>
  </si>
  <si>
    <t>Datum:</t>
  </si>
  <si>
    <t>10. 3. 2018</t>
  </si>
  <si>
    <t>CZ-CPV:</t>
  </si>
  <si>
    <t>45247212-9</t>
  </si>
  <si>
    <t>Zadavatel:</t>
  </si>
  <si>
    <t>IČ:</t>
  </si>
  <si>
    <t/>
  </si>
  <si>
    <t>Město Třeboň</t>
  </si>
  <si>
    <t>DIČ:</t>
  </si>
  <si>
    <t>Uchazeč:</t>
  </si>
  <si>
    <t>Vyplň údaj</t>
  </si>
  <si>
    <t>Projektant:</t>
  </si>
  <si>
    <t>00247618</t>
  </si>
  <si>
    <t>Ing. Vilém Šedivý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</si>
  <si>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</si>
  <si>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</si>
  <si>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</si>
  <si>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</si>
  <si>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</si>
  <si>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</si>
  <si>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</si>
  <si>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</si>
  <si>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</si>
  <si>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</si>
  <si>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</si>
  <si>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</si>
  <si>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</si>
  <si>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</si>
  <si>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</si>
  <si>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</si>
  <si>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</si>
  <si>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</si>
  <si>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</si>
  <si>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</si>
  <si>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</si>
  <si>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</si>
  <si>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</si>
  <si>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</si>
  <si>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</si>
  <si>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</si>
  <si>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</si>
  <si>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</si>
  <si>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</si>
  <si>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</si>
  <si>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</si>
  <si>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</si>
  <si>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</si>
  <si>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</si>
  <si>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</si>
  <si>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</si>
  <si>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</si>
  <si>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</si>
  <si>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</si>
  <si>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</si>
  <si>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</si>
  <si>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3181</t>
  </si>
  <si>
    <t>SO 01 - rekonstrukce stoky</t>
  </si>
  <si>
    <t>STA</t>
  </si>
  <si>
    <t>1</t>
  </si>
  <si>
    <t>{1f607e52-eafa-4772-a721-42716429f611}</t>
  </si>
  <si>
    <t>2</t>
  </si>
  <si>
    <t>3182</t>
  </si>
  <si>
    <t>SO 02 - příjezdová komunikace</t>
  </si>
  <si>
    <t>{1a8f4a51-8d4b-403d-9924-b7d57ec58299}</t>
  </si>
  <si>
    <t>3183</t>
  </si>
  <si>
    <t>Vedlejší a ostatní náklady</t>
  </si>
  <si>
    <t>{7c944422-bfe5-447c-b346-3c4bb71fd6ca}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</si>
  <si>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</si>
  <si>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</si>
  <si>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</si>
  <si>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</si>
  <si>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</si>
  <si>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</si>
  <si>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</si>
  <si>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3181 - SO 01 - rekonstrukce stoky</t>
  </si>
  <si>
    <t>CZ00247618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</si>
  <si>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</si>
  <si>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</si>
  <si>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</si>
  <si>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</si>
  <si>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</si>
  <si>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</si>
  <si>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</si>
  <si>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</si>
  <si>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</si>
  <si>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</si>
  <si>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</si>
  <si>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</si>
  <si>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</si>
  <si>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</si>
  <si>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</si>
  <si>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</si>
  <si>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</si>
  <si>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</si>
  <si>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</si>
  <si>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</si>
  <si>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</si>
  <si>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</si>
  <si>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</si>
  <si>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</si>
  <si>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</si>
  <si>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</si>
  <si>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</si>
  <si>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</si>
  <si>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</si>
  <si>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</si>
  <si>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112201101</t>
  </si>
  <si>
    <t xml:space="preserve">Odstranění pařezů  s jejich vykopáním, vytrháním nebo odstřelením, s přesekáním kořenů průměru přes 100 do 300 mm</t>
  </si>
  <si>
    <t>kus</t>
  </si>
  <si>
    <t>CS ÚRS 2018 01</t>
  </si>
  <si>
    <t>4</t>
  </si>
  <si>
    <t>-265767497</t>
  </si>
  <si>
    <t>112201102</t>
  </si>
  <si>
    <t xml:space="preserve">Odstranění pařezů  s jejich vykopáním, vytrháním nebo odstřelením, s přesekáním kořenů průměru přes 300 do 500 mm</t>
  </si>
  <si>
    <t>-575241658</t>
  </si>
  <si>
    <t>3</t>
  </si>
  <si>
    <t>112201103</t>
  </si>
  <si>
    <t xml:space="preserve">Odstranění pařezů  s jejich vykopáním, vytrháním nebo odstřelením, s přesekáním kořenů průměru přes 500 do 700 mm</t>
  </si>
  <si>
    <t>13286929</t>
  </si>
  <si>
    <t>112201104</t>
  </si>
  <si>
    <t xml:space="preserve">Odstranění pařezů  s jejich vykopáním, vytrháním nebo odstřelením, s přesekáním kořenů průměru přes 700 do 900 mm</t>
  </si>
  <si>
    <t>1799999976</t>
  </si>
  <si>
    <t>5</t>
  </si>
  <si>
    <t>112201105</t>
  </si>
  <si>
    <t xml:space="preserve">Odstranění pařezů  s jejich vykopáním, vytrháním nebo odstřelením, s přesekáním kořenů průměru přes 900 mm</t>
  </si>
  <si>
    <t>-640679478</t>
  </si>
  <si>
    <t>6</t>
  </si>
  <si>
    <t>122301102</t>
  </si>
  <si>
    <t xml:space="preserve">Odkopávky a prokopávky nezapažené  s přehozením výkopku na vzdálenost do 3 m nebo s naložením na dopravní prostředek v hornině tř. 4 přes 100 do 1 000 m3</t>
  </si>
  <si>
    <t>m3</t>
  </si>
  <si>
    <t>-243586724</t>
  </si>
  <si>
    <t>7</t>
  </si>
  <si>
    <t>122301109</t>
  </si>
  <si>
    <t xml:space="preserve">Odkopávky a prokopávky nezapažené  s přehozením výkopku na vzdálenost do 3 m nebo s naložením na dopravní prostředek v hornině tř. 4 Příplatek k cenám za lepivost horniny tř. 4</t>
  </si>
  <si>
    <t>258204395</t>
  </si>
  <si>
    <t>8</t>
  </si>
  <si>
    <t>132301401</t>
  </si>
  <si>
    <t xml:space="preserve">Hloubená vykopávka pod základy ručně  s přehozením výkopku na vzdálenost 3 m nebo s naložením na ruční dopravní prostředek v hornině tř. 4</t>
  </si>
  <si>
    <t>-1037561239</t>
  </si>
  <si>
    <t>9</t>
  </si>
  <si>
    <t>162301421</t>
  </si>
  <si>
    <t xml:space="preserve">Vodorovné přemístění větví, kmenů nebo pařezů  s naložením, složením a dopravou do 5000 m pařezů kmenů, průměru přes 100 do 300 mm</t>
  </si>
  <si>
    <t>1957334353</t>
  </si>
  <si>
    <t>10</t>
  </si>
  <si>
    <t>162301422</t>
  </si>
  <si>
    <t xml:space="preserve">Vodorovné přemístění větví, kmenů nebo pařezů  s naložením, složením a dopravou do 5000 m pařezů kmenů, průměru přes 300 do 500 mm</t>
  </si>
  <si>
    <t>-1762229331</t>
  </si>
  <si>
    <t>11</t>
  </si>
  <si>
    <t>162301423</t>
  </si>
  <si>
    <t xml:space="preserve">Vodorovné přemístění větví, kmenů nebo pařezů  s naložením, složením a dopravou do 5000 m pařezů kmenů, průměru přes 500 do 700 mm</t>
  </si>
  <si>
    <t>-1602245</t>
  </si>
  <si>
    <t>12</t>
  </si>
  <si>
    <t>162301424</t>
  </si>
  <si>
    <t xml:space="preserve">Vodorovné přemístění větví, kmenů nebo pařezů  s naložením, složením a dopravou do 5000 m pařezů kmenů, průměru přes 700 do 900 mm</t>
  </si>
  <si>
    <t>386285324</t>
  </si>
  <si>
    <t>13</t>
  </si>
  <si>
    <t>162301921</t>
  </si>
  <si>
    <t xml:space="preserve">Vodorovné přemístění větví, kmenů nebo pařezů  s naložením, složením a dopravou Příplatek k cenám za každých dalších i započatých 5000 m přes 5000 m pařezů kmenů, průměru přes 100 do 300 mm</t>
  </si>
  <si>
    <t>1975831220</t>
  </si>
  <si>
    <t>14</t>
  </si>
  <si>
    <t>162301922</t>
  </si>
  <si>
    <t xml:space="preserve">Vodorovné přemístění větví, kmenů nebo pařezů  s naložením, složením a dopravou Příplatek k cenám za každých dalších i započatých 5000 m přes 5000 m pařezů kmenů, průměru přes 300 do 500 mm</t>
  </si>
  <si>
    <t>-1088570250</t>
  </si>
  <si>
    <t>162301923</t>
  </si>
  <si>
    <t xml:space="preserve">Vodorovné přemístění větví, kmenů nebo pařezů  s naložením, složením a dopravou Příplatek k cenám za každých dalších i započatých 5000 m přes 5000 m pařezů kmenů, průměru přes 500 do 700 mm</t>
  </si>
  <si>
    <t>-1565557594</t>
  </si>
  <si>
    <t>16</t>
  </si>
  <si>
    <t>162301924</t>
  </si>
  <si>
    <t xml:space="preserve">Vodorovné přemístění větví, kmenů nebo pařezů  s naložením, složením a dopravou Příplatek k cenám za každých dalších i započatých 5000 m přes 5000 m pařezů kmenů, průměru přes 700 do 900 mm</t>
  </si>
  <si>
    <t>90459664</t>
  </si>
  <si>
    <t>17</t>
  </si>
  <si>
    <t>162501102</t>
  </si>
  <si>
    <t xml:space="preserve">Vodorovné přemístění výkopku nebo sypaniny po suchu  na obvyklém dopravním prostředku, bez naložení výkopku, avšak se složením bez rozhrnutí z horniny tř. 1 až 4 na vzdálenost přes 2 500 do 3 000 m</t>
  </si>
  <si>
    <t>1268612560</t>
  </si>
  <si>
    <t>18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</si>
  <si>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</si>
  <si>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</si>
  <si>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1414182611</t>
  </si>
  <si>
    <t>19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</si>
  <si>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</si>
  <si>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</si>
  <si>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-753642480</t>
  </si>
  <si>
    <t>VV</t>
  </si>
  <si>
    <t>7*10 'Přepočtené koeficientem množství</t>
  </si>
  <si>
    <t>20</t>
  </si>
  <si>
    <t>171201201</t>
  </si>
  <si>
    <t xml:space="preserve">Uložení sypaniny  na skládky</t>
  </si>
  <si>
    <t>1157302729</t>
  </si>
  <si>
    <t>171201211</t>
  </si>
  <si>
    <t>Poplatek za uložení stavebního odpadu na skládce (skládkovné) zeminy a kameniva zatříděného do Katalogu odpadů pod kódem 170 504</t>
  </si>
  <si>
    <t>t</t>
  </si>
  <si>
    <t>474970826</t>
  </si>
  <si>
    <t>22</t>
  </si>
  <si>
    <t>174101101</t>
  </si>
  <si>
    <t xml:space="preserve">Zásyp sypaninou z jakékoliv horniny  s uložením výkopku ve vrstvách se zhutněním jam, šachet, rýh nebo kolem objektů v těchto vykopávkách</t>
  </si>
  <si>
    <t>-559577278</t>
  </si>
  <si>
    <t>Svislé a kompletní konstrukce</t>
  </si>
  <si>
    <t>23</t>
  </si>
  <si>
    <t>320101112</t>
  </si>
  <si>
    <t>Osazení betonových a železobetonových prefabrikátů hmotnosti jednotlivě přes 1 000 do 5 000 kg</t>
  </si>
  <si>
    <t>2096285631</t>
  </si>
  <si>
    <t>24</t>
  </si>
  <si>
    <t>M</t>
  </si>
  <si>
    <t>21210020</t>
  </si>
  <si>
    <t>Dílec pro energokanály IZE U 239/180/94 cm</t>
  </si>
  <si>
    <t xml:space="preserve">ks </t>
  </si>
  <si>
    <t>2144791208</t>
  </si>
  <si>
    <t>25</t>
  </si>
  <si>
    <t>321311115</t>
  </si>
  <si>
    <t xml:space="preserve">Konstrukce z betonu vodních staveb 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</si>
  <si>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298164086</t>
  </si>
  <si>
    <t>26</t>
  </si>
  <si>
    <t>321311116</t>
  </si>
  <si>
    <t xml:space="preserve">Konstrukce z betonu vodních staveb 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</si>
  <si>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1038833732</t>
  </si>
  <si>
    <t>27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</si>
  <si>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</si>
  <si>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</si>
  <si>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m2</t>
  </si>
  <si>
    <t>-402803662</t>
  </si>
  <si>
    <t>28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</si>
  <si>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</si>
  <si>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</si>
  <si>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-106447997</t>
  </si>
  <si>
    <t>Vodorovné konstrukce</t>
  </si>
  <si>
    <t>29</t>
  </si>
  <si>
    <t>457621522</t>
  </si>
  <si>
    <t xml:space="preserve">Plášťové těsnění z vodostavebného asfaltobetonu  plastická výplň pro všechny sklony ze směsi izolačního mastixu</t>
  </si>
  <si>
    <t>1007915433</t>
  </si>
  <si>
    <t>30</t>
  </si>
  <si>
    <t>specifikace</t>
  </si>
  <si>
    <t>Vytýčení kabeů</t>
  </si>
  <si>
    <t>ks</t>
  </si>
  <si>
    <t>1877669631</t>
  </si>
  <si>
    <t>Komunikace pozemní</t>
  </si>
  <si>
    <t>31</t>
  </si>
  <si>
    <t>564201111</t>
  </si>
  <si>
    <t xml:space="preserve">Podklad nebo podsyp ze štěrkopísku ŠP  s rozprostřením, vlhčením a zhutněním, po zhutnění tl. 40 mm</t>
  </si>
  <si>
    <t>1731307337</t>
  </si>
  <si>
    <t>32</t>
  </si>
  <si>
    <t>564772111</t>
  </si>
  <si>
    <t xml:space="preserve">Podklad nebo kryt z vibrovaného štěrku VŠ  s rozprostřením, vlhčením a zhutněním, po zhutnění tl. 250 mm</t>
  </si>
  <si>
    <t>1340628961</t>
  </si>
  <si>
    <t>998</t>
  </si>
  <si>
    <t>Přesun hmot</t>
  </si>
  <si>
    <t>33</t>
  </si>
  <si>
    <t>998332011</t>
  </si>
  <si>
    <t xml:space="preserve">Přesun hmot pro úpravy vodních toků a kanály, hráze rybníků apod.  dopravní vzdálenost do 500 m</t>
  </si>
  <si>
    <t>341219774</t>
  </si>
  <si>
    <t>3182 - SO 02 - příjezdová komunikace</t>
  </si>
  <si>
    <t xml:space="preserve">    997 - Přesun sutě</t>
  </si>
  <si>
    <t>162301101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</si>
  <si>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</si>
  <si>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-1534575027</t>
  </si>
  <si>
    <t>167101101</t>
  </si>
  <si>
    <t xml:space="preserve">Nakládání, skládání a překládání neulehlého výkopku nebo sypaniny  nakládání, množství do 100 m3, z hornin tř. 1 až 4</t>
  </si>
  <si>
    <t>-398664700</t>
  </si>
  <si>
    <t>171101121</t>
  </si>
  <si>
    <t xml:space="preserve">Uložení sypaniny do násypů  s rozprostřením sypaniny ve vrstvách a s hrubým urovnáním zhutněných s uzavřením povrchu násypu z hornin nesoudržných kamenitých</t>
  </si>
  <si>
    <t>1078558835</t>
  </si>
  <si>
    <t>1502538498</t>
  </si>
  <si>
    <t>59381007</t>
  </si>
  <si>
    <t>panel silniční 300x200x18 cm</t>
  </si>
  <si>
    <t>-620996277</t>
  </si>
  <si>
    <t>-2052107987</t>
  </si>
  <si>
    <t>564751111</t>
  </si>
  <si>
    <t xml:space="preserve">Podklad nebo kryt z kameniva hrubého drceného  vel. 32-63 mm s rozprostřením a zhutněním, po zhutnění tl. 150 mm</t>
  </si>
  <si>
    <t>-1388888567</t>
  </si>
  <si>
    <t>564752111</t>
  </si>
  <si>
    <t xml:space="preserve">Podklad nebo kryt z vibrovaného štěrku VŠ  s rozprostřením, vlhčením a zhutněním, po zhutnění tl. 150 mm</t>
  </si>
  <si>
    <t>834770261</t>
  </si>
  <si>
    <t>997</t>
  </si>
  <si>
    <t>Přesun sutě</t>
  </si>
  <si>
    <t>997312511</t>
  </si>
  <si>
    <t xml:space="preserve">Vodorovná doprava vybouraných hmot po suchu  se složením a hrubým urovnáním nebo přeložením na jiný dopravní prostředek do 1 km</t>
  </si>
  <si>
    <t>1527748886</t>
  </si>
  <si>
    <t>997312611</t>
  </si>
  <si>
    <t xml:space="preserve">Vodorovná doprava vybouraných hmot po suchu  nakládání na dopravní prostředky pro vodorovnou dopravu vybouraných hmot</t>
  </si>
  <si>
    <t>-100817770</t>
  </si>
  <si>
    <t>2118102945</t>
  </si>
  <si>
    <t>3183 - Vedlejší a ostatní náklady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</si>
  <si>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</si>
  <si>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</si>
  <si>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</si>
  <si>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</si>
  <si>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VRN</t>
  </si>
  <si>
    <t>Vedlejší rozpočtové náklady</t>
  </si>
  <si>
    <t>VRN3</t>
  </si>
  <si>
    <t>Zařízení staveniště</t>
  </si>
  <si>
    <t>034103000</t>
  </si>
  <si>
    <t>Oplocení staveniště</t>
  </si>
  <si>
    <t>1024</t>
  </si>
  <si>
    <t>-1259924299</t>
  </si>
  <si>
    <t>VRN6</t>
  </si>
  <si>
    <t>Územní vlivy</t>
  </si>
  <si>
    <t>065002000</t>
  </si>
  <si>
    <t>Mimostaveništní doprava materiálů</t>
  </si>
  <si>
    <t>ks…</t>
  </si>
  <si>
    <t>-392033198</t>
  </si>
  <si>
    <t>VRN7</t>
  </si>
  <si>
    <t>Provozní vlivy</t>
  </si>
  <si>
    <t>075103000</t>
  </si>
  <si>
    <t>Ochranná pásma elektrického vedení</t>
  </si>
  <si>
    <t>…</t>
  </si>
  <si>
    <t>1328214354</t>
  </si>
  <si>
    <t>075603000</t>
  </si>
  <si>
    <t>Jiná ochranná pásma</t>
  </si>
  <si>
    <t>1719732041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</si>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</sst>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9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23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24</v>
      </c>
      <c r="E8" s="26"/>
      <c r="F8" s="26"/>
      <c r="G8" s="26"/>
      <c r="H8" s="26"/>
      <c r="I8" s="26"/>
      <c r="J8" s="26"/>
      <c r="K8" s="32" t="s">
        <v>25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26</v>
      </c>
      <c r="AL8" s="26"/>
      <c r="AM8" s="26"/>
      <c r="AN8" s="38" t="s">
        <v>27</v>
      </c>
      <c r="AO8" s="26"/>
      <c r="AP8" s="26"/>
      <c r="AQ8" s="28"/>
      <c r="BE8" s="36"/>
      <c r="BS8" s="21" t="s">
        <v>8</v>
      </c>
    </row>
    <row r="9" ht="29.28" customHeight="1">
      <c r="B9" s="25"/>
      <c r="C9" s="26"/>
      <c r="D9" s="31" t="s">
        <v>28</v>
      </c>
      <c r="E9" s="26"/>
      <c r="F9" s="26"/>
      <c r="G9" s="26"/>
      <c r="H9" s="26"/>
      <c r="I9" s="26"/>
      <c r="J9" s="26"/>
      <c r="K9" s="39" t="s">
        <v>29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30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31</v>
      </c>
      <c r="AL10" s="26"/>
      <c r="AM10" s="26"/>
      <c r="AN10" s="32" t="s">
        <v>32</v>
      </c>
      <c r="AO10" s="26"/>
      <c r="AP10" s="26"/>
      <c r="AQ10" s="28"/>
      <c r="BE10" s="36"/>
      <c r="BS10" s="21" t="s">
        <v>8</v>
      </c>
    </row>
    <row r="11" ht="18.48" customHeight="1">
      <c r="B11" s="25"/>
      <c r="C11" s="26"/>
      <c r="D11" s="26"/>
      <c r="E11" s="32" t="s">
        <v>33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34</v>
      </c>
      <c r="AL11" s="26"/>
      <c r="AM11" s="26"/>
      <c r="AN11" s="32" t="s">
        <v>32</v>
      </c>
      <c r="AO11" s="26"/>
      <c r="AP11" s="26"/>
      <c r="AQ11" s="28"/>
      <c r="BE11" s="36"/>
      <c r="BS11" s="21" t="s">
        <v>8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8</v>
      </c>
    </row>
    <row r="13" ht="14.4" customHeight="1">
      <c r="B13" s="25"/>
      <c r="C13" s="26"/>
      <c r="D13" s="37" t="s">
        <v>35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31</v>
      </c>
      <c r="AL13" s="26"/>
      <c r="AM13" s="26"/>
      <c r="AN13" s="40" t="s">
        <v>36</v>
      </c>
      <c r="AO13" s="26"/>
      <c r="AP13" s="26"/>
      <c r="AQ13" s="28"/>
      <c r="BE13" s="36"/>
      <c r="BS13" s="21" t="s">
        <v>8</v>
      </c>
    </row>
    <row r="14">
      <c r="B14" s="25"/>
      <c r="C14" s="26"/>
      <c r="D14" s="26"/>
      <c r="E14" s="40" t="s">
        <v>36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7" t="s">
        <v>34</v>
      </c>
      <c r="AL14" s="26"/>
      <c r="AM14" s="26"/>
      <c r="AN14" s="40" t="s">
        <v>36</v>
      </c>
      <c r="AO14" s="26"/>
      <c r="AP14" s="26"/>
      <c r="AQ14" s="28"/>
      <c r="BE14" s="36"/>
      <c r="BS14" s="21" t="s">
        <v>8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37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31</v>
      </c>
      <c r="AL16" s="26"/>
      <c r="AM16" s="26"/>
      <c r="AN16" s="32" t="s">
        <v>38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39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34</v>
      </c>
      <c r="AL17" s="26"/>
      <c r="AM17" s="26"/>
      <c r="AN17" s="32" t="s">
        <v>32</v>
      </c>
      <c r="AO17" s="26"/>
      <c r="AP17" s="26"/>
      <c r="AQ17" s="28"/>
      <c r="BE17" s="36"/>
      <c r="BS17" s="21" t="s">
        <v>40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41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16.5" customHeight="1">
      <c r="B20" s="25"/>
      <c r="C20" s="26"/>
      <c r="D20" s="26"/>
      <c r="E20" s="42" t="s">
        <v>32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6"/>
      <c r="AQ22" s="28"/>
      <c r="BE22" s="36"/>
    </row>
    <row r="23" s="1" customFormat="1" ht="25.92" customHeight="1">
      <c r="B23" s="44"/>
      <c r="C23" s="45"/>
      <c r="D23" s="46" t="s">
        <v>42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6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6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43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44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45</v>
      </c>
      <c r="AL25" s="50"/>
      <c r="AM25" s="50"/>
      <c r="AN25" s="50"/>
      <c r="AO25" s="50"/>
      <c r="AP25" s="45"/>
      <c r="AQ25" s="49"/>
      <c r="BE25" s="36"/>
    </row>
    <row r="26" s="2" customFormat="1" ht="14.4" customHeight="1">
      <c r="B26" s="51"/>
      <c r="C26" s="52"/>
      <c r="D26" s="53" t="s">
        <v>46</v>
      </c>
      <c r="E26" s="52"/>
      <c r="F26" s="53" t="s">
        <v>47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6"/>
    </row>
    <row r="27" s="2" customFormat="1" ht="14.4" customHeight="1">
      <c r="B27" s="51"/>
      <c r="C27" s="52"/>
      <c r="D27" s="52"/>
      <c r="E27" s="52"/>
      <c r="F27" s="53" t="s">
        <v>48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6"/>
    </row>
    <row r="28" hidden="1" s="2" customFormat="1" ht="14.4" customHeight="1">
      <c r="B28" s="51"/>
      <c r="C28" s="52"/>
      <c r="D28" s="52"/>
      <c r="E28" s="52"/>
      <c r="F28" s="53" t="s">
        <v>49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6"/>
    </row>
    <row r="29" hidden="1" s="2" customFormat="1" ht="14.4" customHeight="1">
      <c r="B29" s="51"/>
      <c r="C29" s="52"/>
      <c r="D29" s="52"/>
      <c r="E29" s="52"/>
      <c r="F29" s="53" t="s">
        <v>50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6"/>
    </row>
    <row r="30" hidden="1" s="2" customFormat="1" ht="14.4" customHeight="1">
      <c r="B30" s="51"/>
      <c r="C30" s="52"/>
      <c r="D30" s="52"/>
      <c r="E30" s="52"/>
      <c r="F30" s="53" t="s">
        <v>51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6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6"/>
    </row>
    <row r="32" s="1" customFormat="1" ht="25.92" customHeight="1">
      <c r="B32" s="44"/>
      <c r="C32" s="57"/>
      <c r="D32" s="58" t="s">
        <v>52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53</v>
      </c>
      <c r="U32" s="59"/>
      <c r="V32" s="59"/>
      <c r="W32" s="59"/>
      <c r="X32" s="61" t="s">
        <v>54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6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55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318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Rekonstrukce úseku Mlýnské stoky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24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Třeboň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26</v>
      </c>
      <c r="AJ44" s="72"/>
      <c r="AK44" s="72"/>
      <c r="AL44" s="72"/>
      <c r="AM44" s="83" t="str">
        <f>IF(AN8= "","",AN8)</f>
        <v>10. 3. 2018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30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Město Třeboň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37</v>
      </c>
      <c r="AJ46" s="72"/>
      <c r="AK46" s="72"/>
      <c r="AL46" s="72"/>
      <c r="AM46" s="75" t="str">
        <f>IF(E17="","",E17)</f>
        <v>Ing. Vilém Šedivý</v>
      </c>
      <c r="AN46" s="75"/>
      <c r="AO46" s="75"/>
      <c r="AP46" s="75"/>
      <c r="AQ46" s="72"/>
      <c r="AR46" s="70"/>
      <c r="AS46" s="84" t="s">
        <v>56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35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57</v>
      </c>
      <c r="D49" s="95"/>
      <c r="E49" s="95"/>
      <c r="F49" s="95"/>
      <c r="G49" s="95"/>
      <c r="H49" s="96"/>
      <c r="I49" s="97" t="s">
        <v>58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59</v>
      </c>
      <c r="AH49" s="95"/>
      <c r="AI49" s="95"/>
      <c r="AJ49" s="95"/>
      <c r="AK49" s="95"/>
      <c r="AL49" s="95"/>
      <c r="AM49" s="95"/>
      <c r="AN49" s="97" t="s">
        <v>60</v>
      </c>
      <c r="AO49" s="95"/>
      <c r="AP49" s="95"/>
      <c r="AQ49" s="99" t="s">
        <v>61</v>
      </c>
      <c r="AR49" s="70"/>
      <c r="AS49" s="100" t="s">
        <v>62</v>
      </c>
      <c r="AT49" s="101" t="s">
        <v>63</v>
      </c>
      <c r="AU49" s="101" t="s">
        <v>64</v>
      </c>
      <c r="AV49" s="101" t="s">
        <v>65</v>
      </c>
      <c r="AW49" s="101" t="s">
        <v>66</v>
      </c>
      <c r="AX49" s="101" t="s">
        <v>67</v>
      </c>
      <c r="AY49" s="101" t="s">
        <v>68</v>
      </c>
      <c r="AZ49" s="101" t="s">
        <v>69</v>
      </c>
      <c r="BA49" s="101" t="s">
        <v>70</v>
      </c>
      <c r="BB49" s="101" t="s">
        <v>71</v>
      </c>
      <c r="BC49" s="101" t="s">
        <v>72</v>
      </c>
      <c r="BD49" s="102" t="s">
        <v>73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74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ROUND(SUM(AG52:AG54),2)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32</v>
      </c>
      <c r="AR51" s="81"/>
      <c r="AS51" s="111">
        <f>ROUND(SUM(AS52:AS54),2)</f>
        <v>0</v>
      </c>
      <c r="AT51" s="112">
        <f>ROUND(SUM(AV51:AW51),2)</f>
        <v>0</v>
      </c>
      <c r="AU51" s="113">
        <f>ROUND(SUM(AU52:AU54),5)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ROUND(SUM(AZ52:AZ54),2)</f>
        <v>0</v>
      </c>
      <c r="BA51" s="112">
        <f>ROUND(SUM(BA52:BA54),2)</f>
        <v>0</v>
      </c>
      <c r="BB51" s="112">
        <f>ROUND(SUM(BB52:BB54),2)</f>
        <v>0</v>
      </c>
      <c r="BC51" s="112">
        <f>ROUND(SUM(BC52:BC54),2)</f>
        <v>0</v>
      </c>
      <c r="BD51" s="114">
        <f>ROUND(SUM(BD52:BD54),2)</f>
        <v>0</v>
      </c>
      <c r="BS51" s="115" t="s">
        <v>75</v>
      </c>
      <c r="BT51" s="115" t="s">
        <v>76</v>
      </c>
      <c r="BU51" s="116" t="s">
        <v>77</v>
      </c>
      <c r="BV51" s="115" t="s">
        <v>78</v>
      </c>
      <c r="BW51" s="115" t="s">
        <v>7</v>
      </c>
      <c r="BX51" s="115" t="s">
        <v>79</v>
      </c>
      <c r="CL51" s="115" t="s">
        <v>21</v>
      </c>
    </row>
    <row r="52" s="5" customFormat="1" ht="16.5" customHeight="1">
      <c r="A52" s="117" t="s">
        <v>80</v>
      </c>
      <c r="B52" s="118"/>
      <c r="C52" s="119"/>
      <c r="D52" s="120" t="s">
        <v>81</v>
      </c>
      <c r="E52" s="120"/>
      <c r="F52" s="120"/>
      <c r="G52" s="120"/>
      <c r="H52" s="120"/>
      <c r="I52" s="121"/>
      <c r="J52" s="120" t="s">
        <v>82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'3181 - SO 01 - rekonstruk...'!J27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83</v>
      </c>
      <c r="AR52" s="124"/>
      <c r="AS52" s="125">
        <v>0</v>
      </c>
      <c r="AT52" s="126">
        <f>ROUND(SUM(AV52:AW52),2)</f>
        <v>0</v>
      </c>
      <c r="AU52" s="127">
        <f>'3181 - SO 01 - rekonstruk...'!P82</f>
        <v>0</v>
      </c>
      <c r="AV52" s="126">
        <f>'3181 - SO 01 - rekonstruk...'!J30</f>
        <v>0</v>
      </c>
      <c r="AW52" s="126">
        <f>'3181 - SO 01 - rekonstruk...'!J31</f>
        <v>0</v>
      </c>
      <c r="AX52" s="126">
        <f>'3181 - SO 01 - rekonstruk...'!J32</f>
        <v>0</v>
      </c>
      <c r="AY52" s="126">
        <f>'3181 - SO 01 - rekonstruk...'!J33</f>
        <v>0</v>
      </c>
      <c r="AZ52" s="126">
        <f>'3181 - SO 01 - rekonstruk...'!F30</f>
        <v>0</v>
      </c>
      <c r="BA52" s="126">
        <f>'3181 - SO 01 - rekonstruk...'!F31</f>
        <v>0</v>
      </c>
      <c r="BB52" s="126">
        <f>'3181 - SO 01 - rekonstruk...'!F32</f>
        <v>0</v>
      </c>
      <c r="BC52" s="126">
        <f>'3181 - SO 01 - rekonstruk...'!F33</f>
        <v>0</v>
      </c>
      <c r="BD52" s="128">
        <f>'3181 - SO 01 - rekonstruk...'!F34</f>
        <v>0</v>
      </c>
      <c r="BT52" s="129" t="s">
        <v>84</v>
      </c>
      <c r="BV52" s="129" t="s">
        <v>78</v>
      </c>
      <c r="BW52" s="129" t="s">
        <v>85</v>
      </c>
      <c r="BX52" s="129" t="s">
        <v>7</v>
      </c>
      <c r="CL52" s="129" t="s">
        <v>21</v>
      </c>
      <c r="CM52" s="129" t="s">
        <v>86</v>
      </c>
    </row>
    <row r="53" s="5" customFormat="1" ht="16.5" customHeight="1">
      <c r="A53" s="117" t="s">
        <v>80</v>
      </c>
      <c r="B53" s="118"/>
      <c r="C53" s="119"/>
      <c r="D53" s="120" t="s">
        <v>87</v>
      </c>
      <c r="E53" s="120"/>
      <c r="F53" s="120"/>
      <c r="G53" s="120"/>
      <c r="H53" s="120"/>
      <c r="I53" s="121"/>
      <c r="J53" s="120" t="s">
        <v>88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'3182 - SO 02 - příjezdová...'!J27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83</v>
      </c>
      <c r="AR53" s="124"/>
      <c r="AS53" s="125">
        <v>0</v>
      </c>
      <c r="AT53" s="126">
        <f>ROUND(SUM(AV53:AW53),2)</f>
        <v>0</v>
      </c>
      <c r="AU53" s="127">
        <f>'3182 - SO 02 - příjezdová...'!P82</f>
        <v>0</v>
      </c>
      <c r="AV53" s="126">
        <f>'3182 - SO 02 - příjezdová...'!J30</f>
        <v>0</v>
      </c>
      <c r="AW53" s="126">
        <f>'3182 - SO 02 - příjezdová...'!J31</f>
        <v>0</v>
      </c>
      <c r="AX53" s="126">
        <f>'3182 - SO 02 - příjezdová...'!J32</f>
        <v>0</v>
      </c>
      <c r="AY53" s="126">
        <f>'3182 - SO 02 - příjezdová...'!J33</f>
        <v>0</v>
      </c>
      <c r="AZ53" s="126">
        <f>'3182 - SO 02 - příjezdová...'!F30</f>
        <v>0</v>
      </c>
      <c r="BA53" s="126">
        <f>'3182 - SO 02 - příjezdová...'!F31</f>
        <v>0</v>
      </c>
      <c r="BB53" s="126">
        <f>'3182 - SO 02 - příjezdová...'!F32</f>
        <v>0</v>
      </c>
      <c r="BC53" s="126">
        <f>'3182 - SO 02 - příjezdová...'!F33</f>
        <v>0</v>
      </c>
      <c r="BD53" s="128">
        <f>'3182 - SO 02 - příjezdová...'!F34</f>
        <v>0</v>
      </c>
      <c r="BT53" s="129" t="s">
        <v>84</v>
      </c>
      <c r="BV53" s="129" t="s">
        <v>78</v>
      </c>
      <c r="BW53" s="129" t="s">
        <v>89</v>
      </c>
      <c r="BX53" s="129" t="s">
        <v>7</v>
      </c>
      <c r="CL53" s="129" t="s">
        <v>21</v>
      </c>
      <c r="CM53" s="129" t="s">
        <v>86</v>
      </c>
    </row>
    <row r="54" s="5" customFormat="1" ht="16.5" customHeight="1">
      <c r="A54" s="117" t="s">
        <v>80</v>
      </c>
      <c r="B54" s="118"/>
      <c r="C54" s="119"/>
      <c r="D54" s="120" t="s">
        <v>90</v>
      </c>
      <c r="E54" s="120"/>
      <c r="F54" s="120"/>
      <c r="G54" s="120"/>
      <c r="H54" s="120"/>
      <c r="I54" s="121"/>
      <c r="J54" s="120" t="s">
        <v>91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'3183 - Vedlejší a ostatní...'!J27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83</v>
      </c>
      <c r="AR54" s="124"/>
      <c r="AS54" s="130">
        <v>0</v>
      </c>
      <c r="AT54" s="131">
        <f>ROUND(SUM(AV54:AW54),2)</f>
        <v>0</v>
      </c>
      <c r="AU54" s="132">
        <f>'3183 - Vedlejší a ostatní...'!P80</f>
        <v>0</v>
      </c>
      <c r="AV54" s="131">
        <f>'3183 - Vedlejší a ostatní...'!J30</f>
        <v>0</v>
      </c>
      <c r="AW54" s="131">
        <f>'3183 - Vedlejší a ostatní...'!J31</f>
        <v>0</v>
      </c>
      <c r="AX54" s="131">
        <f>'3183 - Vedlejší a ostatní...'!J32</f>
        <v>0</v>
      </c>
      <c r="AY54" s="131">
        <f>'3183 - Vedlejší a ostatní...'!J33</f>
        <v>0</v>
      </c>
      <c r="AZ54" s="131">
        <f>'3183 - Vedlejší a ostatní...'!F30</f>
        <v>0</v>
      </c>
      <c r="BA54" s="131">
        <f>'3183 - Vedlejší a ostatní...'!F31</f>
        <v>0</v>
      </c>
      <c r="BB54" s="131">
        <f>'3183 - Vedlejší a ostatní...'!F32</f>
        <v>0</v>
      </c>
      <c r="BC54" s="131">
        <f>'3183 - Vedlejší a ostatní...'!F33</f>
        <v>0</v>
      </c>
      <c r="BD54" s="133">
        <f>'3183 - Vedlejší a ostatní...'!F34</f>
        <v>0</v>
      </c>
      <c r="BT54" s="129" t="s">
        <v>84</v>
      </c>
      <c r="BV54" s="129" t="s">
        <v>78</v>
      </c>
      <c r="BW54" s="129" t="s">
        <v>92</v>
      </c>
      <c r="BX54" s="129" t="s">
        <v>7</v>
      </c>
      <c r="CL54" s="129" t="s">
        <v>21</v>
      </c>
      <c r="CM54" s="129" t="s">
        <v>86</v>
      </c>
    </row>
    <row r="55" s="1" customFormat="1" ht="30" customHeight="1">
      <c r="B55" s="44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0"/>
    </row>
    <row r="56" s="1" customFormat="1" ht="6.96" customHeight="1">
      <c r="B56" s="65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70"/>
    </row>
  </sheetData>
  <sheetProtection sheet="1" formatColumns="0" formatRows="0" objects="1" scenarios="1" spinCount="100000" saltValue="OvtSd+sq31oZSVFktkizPDHcolIDdkOF2qE9dpjrzY+Hz5CNhdRYuAaN7TzI5f6qSbnza7Z1OHMYqcyIqWDT8A==" hashValue="ia91goZAyhJiT37vMF6RY1v2InvJXZuLg2eT2D9IQDlvHBE3uAwFV9qBxIwoPeo/WqmTw6zfNoQJ0u7P68lVCQ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3181 - SO 01 - rekonstruk...'!C2" display="/"/>
    <hyperlink ref="A53" location="'3182 - SO 02 - příjezdová...'!C2" display="/"/>
    <hyperlink ref="A54" location="'3183 - Vedlejší a ostatní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5"/>
      <c r="C1" s="135"/>
      <c r="D1" s="136" t="s">
        <v>1</v>
      </c>
      <c r="E1" s="135"/>
      <c r="F1" s="137" t="s">
        <v>93</v>
      </c>
      <c r="G1" s="137" t="s">
        <v>94</v>
      </c>
      <c r="H1" s="137"/>
      <c r="I1" s="138"/>
      <c r="J1" s="137" t="s">
        <v>95</v>
      </c>
      <c r="K1" s="136" t="s">
        <v>96</v>
      </c>
      <c r="L1" s="137" t="s">
        <v>97</v>
      </c>
      <c r="M1" s="137"/>
      <c r="N1" s="137"/>
      <c r="O1" s="137"/>
      <c r="P1" s="137"/>
      <c r="Q1" s="137"/>
      <c r="R1" s="137"/>
      <c r="S1" s="137"/>
      <c r="T1" s="13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85</v>
      </c>
    </row>
    <row r="3" ht="6.96" customHeight="1">
      <c r="B3" s="22"/>
      <c r="C3" s="23"/>
      <c r="D3" s="23"/>
      <c r="E3" s="23"/>
      <c r="F3" s="23"/>
      <c r="G3" s="23"/>
      <c r="H3" s="23"/>
      <c r="I3" s="139"/>
      <c r="J3" s="23"/>
      <c r="K3" s="24"/>
      <c r="AT3" s="21" t="s">
        <v>86</v>
      </c>
    </row>
    <row r="4" ht="36.96" customHeight="1">
      <c r="B4" s="25"/>
      <c r="C4" s="26"/>
      <c r="D4" s="27" t="s">
        <v>98</v>
      </c>
      <c r="E4" s="26"/>
      <c r="F4" s="26"/>
      <c r="G4" s="26"/>
      <c r="H4" s="26"/>
      <c r="I4" s="140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40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40"/>
      <c r="J6" s="26"/>
      <c r="K6" s="28"/>
    </row>
    <row r="7" ht="16.5" customHeight="1">
      <c r="B7" s="25"/>
      <c r="C7" s="26"/>
      <c r="D7" s="26"/>
      <c r="E7" s="141" t="str">
        <f>'Rekapitulace stavby'!K6</f>
        <v>Rekonstrukce úseku Mlýnské stoky</v>
      </c>
      <c r="F7" s="37"/>
      <c r="G7" s="37"/>
      <c r="H7" s="37"/>
      <c r="I7" s="140"/>
      <c r="J7" s="26"/>
      <c r="K7" s="28"/>
    </row>
    <row r="8" s="1" customFormat="1">
      <c r="B8" s="44"/>
      <c r="C8" s="45"/>
      <c r="D8" s="37" t="s">
        <v>99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100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7" t="s">
        <v>20</v>
      </c>
      <c r="E11" s="45"/>
      <c r="F11" s="32" t="s">
        <v>21</v>
      </c>
      <c r="G11" s="45"/>
      <c r="H11" s="45"/>
      <c r="I11" s="144" t="s">
        <v>22</v>
      </c>
      <c r="J11" s="32" t="s">
        <v>23</v>
      </c>
      <c r="K11" s="49"/>
    </row>
    <row r="12" s="1" customFormat="1" ht="14.4" customHeight="1">
      <c r="B12" s="44"/>
      <c r="C12" s="45"/>
      <c r="D12" s="37" t="s">
        <v>24</v>
      </c>
      <c r="E12" s="45"/>
      <c r="F12" s="32" t="s">
        <v>25</v>
      </c>
      <c r="G12" s="45"/>
      <c r="H12" s="45"/>
      <c r="I12" s="144" t="s">
        <v>26</v>
      </c>
      <c r="J12" s="145" t="str">
        <f>'Rekapitulace stavby'!AN8</f>
        <v>10. 3. 2018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7" t="s">
        <v>30</v>
      </c>
      <c r="E14" s="45"/>
      <c r="F14" s="45"/>
      <c r="G14" s="45"/>
      <c r="H14" s="45"/>
      <c r="I14" s="144" t="s">
        <v>31</v>
      </c>
      <c r="J14" s="32" t="s">
        <v>38</v>
      </c>
      <c r="K14" s="49"/>
    </row>
    <row r="15" s="1" customFormat="1" ht="18" customHeight="1">
      <c r="B15" s="44"/>
      <c r="C15" s="45"/>
      <c r="D15" s="45"/>
      <c r="E15" s="32" t="s">
        <v>33</v>
      </c>
      <c r="F15" s="45"/>
      <c r="G15" s="45"/>
      <c r="H15" s="45"/>
      <c r="I15" s="144" t="s">
        <v>34</v>
      </c>
      <c r="J15" s="32" t="s">
        <v>101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7" t="s">
        <v>35</v>
      </c>
      <c r="E17" s="45"/>
      <c r="F17" s="45"/>
      <c r="G17" s="45"/>
      <c r="H17" s="45"/>
      <c r="I17" s="144" t="s">
        <v>31</v>
      </c>
      <c r="J17" s="32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2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34</v>
      </c>
      <c r="J18" s="32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7" t="s">
        <v>37</v>
      </c>
      <c r="E20" s="45"/>
      <c r="F20" s="45"/>
      <c r="G20" s="45"/>
      <c r="H20" s="45"/>
      <c r="I20" s="144" t="s">
        <v>31</v>
      </c>
      <c r="J20" s="32" t="s">
        <v>32</v>
      </c>
      <c r="K20" s="49"/>
    </row>
    <row r="21" s="1" customFormat="1" ht="18" customHeight="1">
      <c r="B21" s="44"/>
      <c r="C21" s="45"/>
      <c r="D21" s="45"/>
      <c r="E21" s="32" t="s">
        <v>39</v>
      </c>
      <c r="F21" s="45"/>
      <c r="G21" s="45"/>
      <c r="H21" s="45"/>
      <c r="I21" s="144" t="s">
        <v>34</v>
      </c>
      <c r="J21" s="32" t="s">
        <v>32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7" t="s">
        <v>41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32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42</v>
      </c>
      <c r="E27" s="45"/>
      <c r="F27" s="45"/>
      <c r="G27" s="45"/>
      <c r="H27" s="45"/>
      <c r="I27" s="142"/>
      <c r="J27" s="153">
        <f>ROUND(J82,2)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44</v>
      </c>
      <c r="G29" s="45"/>
      <c r="H29" s="45"/>
      <c r="I29" s="154" t="s">
        <v>43</v>
      </c>
      <c r="J29" s="50" t="s">
        <v>45</v>
      </c>
      <c r="K29" s="49"/>
    </row>
    <row r="30" s="1" customFormat="1" ht="14.4" customHeight="1">
      <c r="B30" s="44"/>
      <c r="C30" s="45"/>
      <c r="D30" s="53" t="s">
        <v>46</v>
      </c>
      <c r="E30" s="53" t="s">
        <v>47</v>
      </c>
      <c r="F30" s="155">
        <f>ROUND(SUM(BE82:BE122), 2)</f>
        <v>0</v>
      </c>
      <c r="G30" s="45"/>
      <c r="H30" s="45"/>
      <c r="I30" s="156">
        <v>0.20999999999999999</v>
      </c>
      <c r="J30" s="155">
        <f>ROUND(ROUND((SUM(BE82:BE122)), 2)*I30, 2)</f>
        <v>0</v>
      </c>
      <c r="K30" s="49"/>
    </row>
    <row r="31" s="1" customFormat="1" ht="14.4" customHeight="1">
      <c r="B31" s="44"/>
      <c r="C31" s="45"/>
      <c r="D31" s="45"/>
      <c r="E31" s="53" t="s">
        <v>48</v>
      </c>
      <c r="F31" s="155">
        <f>ROUND(SUM(BF82:BF122), 2)</f>
        <v>0</v>
      </c>
      <c r="G31" s="45"/>
      <c r="H31" s="45"/>
      <c r="I31" s="156">
        <v>0.14999999999999999</v>
      </c>
      <c r="J31" s="155">
        <f>ROUND(ROUND((SUM(BF82:BF122)),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49</v>
      </c>
      <c r="F32" s="155">
        <f>ROUND(SUM(BG82:BG122),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50</v>
      </c>
      <c r="F33" s="155">
        <f>ROUND(SUM(BH82:BH122),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55">
        <f>ROUND(SUM(BI82:BI122),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52</v>
      </c>
      <c r="E36" s="96"/>
      <c r="F36" s="96"/>
      <c r="G36" s="159" t="s">
        <v>53</v>
      </c>
      <c r="H36" s="160" t="s">
        <v>54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7" t="s">
        <v>102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7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úseku Mlýnské stoky</v>
      </c>
      <c r="F45" s="37"/>
      <c r="G45" s="37"/>
      <c r="H45" s="37"/>
      <c r="I45" s="142"/>
      <c r="J45" s="45"/>
      <c r="K45" s="49"/>
    </row>
    <row r="46" s="1" customFormat="1" ht="14.4" customHeight="1">
      <c r="B46" s="44"/>
      <c r="C46" s="37" t="s">
        <v>99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3181 - SO 01 - rekonstrukce stoky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7" t="s">
        <v>24</v>
      </c>
      <c r="D49" s="45"/>
      <c r="E49" s="45"/>
      <c r="F49" s="32" t="str">
        <f>F12</f>
        <v>Třeboň</v>
      </c>
      <c r="G49" s="45"/>
      <c r="H49" s="45"/>
      <c r="I49" s="144" t="s">
        <v>26</v>
      </c>
      <c r="J49" s="145" t="str">
        <f>IF(J12="","",J12)</f>
        <v>10. 3. 2018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7" t="s">
        <v>30</v>
      </c>
      <c r="D51" s="45"/>
      <c r="E51" s="45"/>
      <c r="F51" s="32" t="str">
        <f>E15</f>
        <v>Město Třeboň</v>
      </c>
      <c r="G51" s="45"/>
      <c r="H51" s="45"/>
      <c r="I51" s="144" t="s">
        <v>37</v>
      </c>
      <c r="J51" s="42" t="str">
        <f>E21</f>
        <v>Ing. Vilém Šedivý</v>
      </c>
      <c r="K51" s="49"/>
    </row>
    <row r="52" s="1" customFormat="1" ht="14.4" customHeight="1">
      <c r="B52" s="44"/>
      <c r="C52" s="37" t="s">
        <v>35</v>
      </c>
      <c r="D52" s="45"/>
      <c r="E52" s="45"/>
      <c r="F52" s="32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103</v>
      </c>
      <c r="D54" s="157"/>
      <c r="E54" s="157"/>
      <c r="F54" s="157"/>
      <c r="G54" s="157"/>
      <c r="H54" s="157"/>
      <c r="I54" s="171"/>
      <c r="J54" s="172" t="s">
        <v>104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105</v>
      </c>
      <c r="D56" s="45"/>
      <c r="E56" s="45"/>
      <c r="F56" s="45"/>
      <c r="G56" s="45"/>
      <c r="H56" s="45"/>
      <c r="I56" s="142"/>
      <c r="J56" s="153">
        <f>J82</f>
        <v>0</v>
      </c>
      <c r="K56" s="49"/>
      <c r="AU56" s="21" t="s">
        <v>106</v>
      </c>
    </row>
    <row r="57" s="7" customFormat="1" ht="24.96" customHeight="1">
      <c r="B57" s="175"/>
      <c r="C57" s="176"/>
      <c r="D57" s="177" t="s">
        <v>107</v>
      </c>
      <c r="E57" s="178"/>
      <c r="F57" s="178"/>
      <c r="G57" s="178"/>
      <c r="H57" s="178"/>
      <c r="I57" s="179"/>
      <c r="J57" s="180">
        <f>J83</f>
        <v>0</v>
      </c>
      <c r="K57" s="181"/>
    </row>
    <row r="58" s="8" customFormat="1" ht="19.92" customHeight="1">
      <c r="B58" s="182"/>
      <c r="C58" s="183"/>
      <c r="D58" s="184" t="s">
        <v>108</v>
      </c>
      <c r="E58" s="185"/>
      <c r="F58" s="185"/>
      <c r="G58" s="185"/>
      <c r="H58" s="185"/>
      <c r="I58" s="186"/>
      <c r="J58" s="187">
        <f>J84</f>
        <v>0</v>
      </c>
      <c r="K58" s="188"/>
    </row>
    <row r="59" s="8" customFormat="1" ht="19.92" customHeight="1">
      <c r="B59" s="182"/>
      <c r="C59" s="183"/>
      <c r="D59" s="184" t="s">
        <v>109</v>
      </c>
      <c r="E59" s="185"/>
      <c r="F59" s="185"/>
      <c r="G59" s="185"/>
      <c r="H59" s="185"/>
      <c r="I59" s="186"/>
      <c r="J59" s="187">
        <f>J108</f>
        <v>0</v>
      </c>
      <c r="K59" s="188"/>
    </row>
    <row r="60" s="8" customFormat="1" ht="19.92" customHeight="1">
      <c r="B60" s="182"/>
      <c r="C60" s="183"/>
      <c r="D60" s="184" t="s">
        <v>110</v>
      </c>
      <c r="E60" s="185"/>
      <c r="F60" s="185"/>
      <c r="G60" s="185"/>
      <c r="H60" s="185"/>
      <c r="I60" s="186"/>
      <c r="J60" s="187">
        <f>J115</f>
        <v>0</v>
      </c>
      <c r="K60" s="188"/>
    </row>
    <row r="61" s="8" customFormat="1" ht="19.92" customHeight="1">
      <c r="B61" s="182"/>
      <c r="C61" s="183"/>
      <c r="D61" s="184" t="s">
        <v>111</v>
      </c>
      <c r="E61" s="185"/>
      <c r="F61" s="185"/>
      <c r="G61" s="185"/>
      <c r="H61" s="185"/>
      <c r="I61" s="186"/>
      <c r="J61" s="187">
        <f>J118</f>
        <v>0</v>
      </c>
      <c r="K61" s="188"/>
    </row>
    <row r="62" s="8" customFormat="1" ht="19.92" customHeight="1">
      <c r="B62" s="182"/>
      <c r="C62" s="183"/>
      <c r="D62" s="184" t="s">
        <v>112</v>
      </c>
      <c r="E62" s="185"/>
      <c r="F62" s="185"/>
      <c r="G62" s="185"/>
      <c r="H62" s="185"/>
      <c r="I62" s="186"/>
      <c r="J62" s="187">
        <f>J121</f>
        <v>0</v>
      </c>
      <c r="K62" s="188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42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7"/>
      <c r="J68" s="69"/>
      <c r="K68" s="69"/>
      <c r="L68" s="70"/>
    </row>
    <row r="69" s="1" customFormat="1" ht="36.96" customHeight="1">
      <c r="B69" s="44"/>
      <c r="C69" s="71" t="s">
        <v>113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6.5" customHeight="1">
      <c r="B72" s="44"/>
      <c r="C72" s="72"/>
      <c r="D72" s="72"/>
      <c r="E72" s="190" t="str">
        <f>E7</f>
        <v>Rekonstrukce úseku Mlýnské stoky</v>
      </c>
      <c r="F72" s="74"/>
      <c r="G72" s="74"/>
      <c r="H72" s="74"/>
      <c r="I72" s="189"/>
      <c r="J72" s="72"/>
      <c r="K72" s="72"/>
      <c r="L72" s="70"/>
    </row>
    <row r="73" s="1" customFormat="1" ht="14.4" customHeight="1">
      <c r="B73" s="44"/>
      <c r="C73" s="74" t="s">
        <v>99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7.25" customHeight="1">
      <c r="B74" s="44"/>
      <c r="C74" s="72"/>
      <c r="D74" s="72"/>
      <c r="E74" s="80" t="str">
        <f>E9</f>
        <v>3181 - SO 01 - rekonstrukce stoky</v>
      </c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8" customHeight="1">
      <c r="B76" s="44"/>
      <c r="C76" s="74" t="s">
        <v>24</v>
      </c>
      <c r="D76" s="72"/>
      <c r="E76" s="72"/>
      <c r="F76" s="191" t="str">
        <f>F12</f>
        <v>Třeboň</v>
      </c>
      <c r="G76" s="72"/>
      <c r="H76" s="72"/>
      <c r="I76" s="192" t="s">
        <v>26</v>
      </c>
      <c r="J76" s="83" t="str">
        <f>IF(J12="","",J12)</f>
        <v>10. 3. 2018</v>
      </c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>
      <c r="B78" s="44"/>
      <c r="C78" s="74" t="s">
        <v>30</v>
      </c>
      <c r="D78" s="72"/>
      <c r="E78" s="72"/>
      <c r="F78" s="191" t="str">
        <f>E15</f>
        <v>Město Třeboň</v>
      </c>
      <c r="G78" s="72"/>
      <c r="H78" s="72"/>
      <c r="I78" s="192" t="s">
        <v>37</v>
      </c>
      <c r="J78" s="191" t="str">
        <f>E21</f>
        <v>Ing. Vilém Šedivý</v>
      </c>
      <c r="K78" s="72"/>
      <c r="L78" s="70"/>
    </row>
    <row r="79" s="1" customFormat="1" ht="14.4" customHeight="1">
      <c r="B79" s="44"/>
      <c r="C79" s="74" t="s">
        <v>35</v>
      </c>
      <c r="D79" s="72"/>
      <c r="E79" s="72"/>
      <c r="F79" s="191" t="str">
        <f>IF(E18="","",E18)</f>
        <v/>
      </c>
      <c r="G79" s="72"/>
      <c r="H79" s="72"/>
      <c r="I79" s="189"/>
      <c r="J79" s="72"/>
      <c r="K79" s="72"/>
      <c r="L79" s="70"/>
    </row>
    <row r="80" s="1" customFormat="1" ht="10.32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9" customFormat="1" ht="29.28" customHeight="1">
      <c r="B81" s="193"/>
      <c r="C81" s="194" t="s">
        <v>114</v>
      </c>
      <c r="D81" s="195" t="s">
        <v>61</v>
      </c>
      <c r="E81" s="195" t="s">
        <v>57</v>
      </c>
      <c r="F81" s="195" t="s">
        <v>115</v>
      </c>
      <c r="G81" s="195" t="s">
        <v>116</v>
      </c>
      <c r="H81" s="195" t="s">
        <v>117</v>
      </c>
      <c r="I81" s="196" t="s">
        <v>118</v>
      </c>
      <c r="J81" s="195" t="s">
        <v>104</v>
      </c>
      <c r="K81" s="197" t="s">
        <v>119</v>
      </c>
      <c r="L81" s="198"/>
      <c r="M81" s="100" t="s">
        <v>120</v>
      </c>
      <c r="N81" s="101" t="s">
        <v>46</v>
      </c>
      <c r="O81" s="101" t="s">
        <v>121</v>
      </c>
      <c r="P81" s="101" t="s">
        <v>122</v>
      </c>
      <c r="Q81" s="101" t="s">
        <v>123</v>
      </c>
      <c r="R81" s="101" t="s">
        <v>124</v>
      </c>
      <c r="S81" s="101" t="s">
        <v>125</v>
      </c>
      <c r="T81" s="102" t="s">
        <v>126</v>
      </c>
    </row>
    <row r="82" s="1" customFormat="1" ht="29.28" customHeight="1">
      <c r="B82" s="44"/>
      <c r="C82" s="106" t="s">
        <v>105</v>
      </c>
      <c r="D82" s="72"/>
      <c r="E82" s="72"/>
      <c r="F82" s="72"/>
      <c r="G82" s="72"/>
      <c r="H82" s="72"/>
      <c r="I82" s="189"/>
      <c r="J82" s="199">
        <f>BK82</f>
        <v>0</v>
      </c>
      <c r="K82" s="72"/>
      <c r="L82" s="70"/>
      <c r="M82" s="103"/>
      <c r="N82" s="104"/>
      <c r="O82" s="104"/>
      <c r="P82" s="200">
        <f>P83</f>
        <v>0</v>
      </c>
      <c r="Q82" s="104"/>
      <c r="R82" s="200">
        <f>R83</f>
        <v>353.66696740000003</v>
      </c>
      <c r="S82" s="104"/>
      <c r="T82" s="201">
        <f>T83</f>
        <v>0</v>
      </c>
      <c r="AT82" s="21" t="s">
        <v>75</v>
      </c>
      <c r="AU82" s="21" t="s">
        <v>106</v>
      </c>
      <c r="BK82" s="202">
        <f>BK83</f>
        <v>0</v>
      </c>
    </row>
    <row r="83" s="10" customFormat="1" ht="37.44" customHeight="1">
      <c r="B83" s="203"/>
      <c r="C83" s="204"/>
      <c r="D83" s="205" t="s">
        <v>75</v>
      </c>
      <c r="E83" s="206" t="s">
        <v>127</v>
      </c>
      <c r="F83" s="206" t="s">
        <v>128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P84+P108+P115+P118+P121</f>
        <v>0</v>
      </c>
      <c r="Q83" s="211"/>
      <c r="R83" s="212">
        <f>R84+R108+R115+R118+R121</f>
        <v>353.66696740000003</v>
      </c>
      <c r="S83" s="211"/>
      <c r="T83" s="213">
        <f>T84+T108+T115+T118+T121</f>
        <v>0</v>
      </c>
      <c r="AR83" s="214" t="s">
        <v>84</v>
      </c>
      <c r="AT83" s="215" t="s">
        <v>75</v>
      </c>
      <c r="AU83" s="215" t="s">
        <v>76</v>
      </c>
      <c r="AY83" s="214" t="s">
        <v>129</v>
      </c>
      <c r="BK83" s="216">
        <f>BK84+BK108+BK115+BK118+BK121</f>
        <v>0</v>
      </c>
    </row>
    <row r="84" s="10" customFormat="1" ht="19.92" customHeight="1">
      <c r="B84" s="203"/>
      <c r="C84" s="204"/>
      <c r="D84" s="205" t="s">
        <v>75</v>
      </c>
      <c r="E84" s="217" t="s">
        <v>84</v>
      </c>
      <c r="F84" s="217" t="s">
        <v>130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SUM(P85:P107)</f>
        <v>0</v>
      </c>
      <c r="Q84" s="211"/>
      <c r="R84" s="212">
        <f>SUM(R85:R107)</f>
        <v>0.0018400000000000001</v>
      </c>
      <c r="S84" s="211"/>
      <c r="T84" s="213">
        <f>SUM(T85:T107)</f>
        <v>0</v>
      </c>
      <c r="AR84" s="214" t="s">
        <v>84</v>
      </c>
      <c r="AT84" s="215" t="s">
        <v>75</v>
      </c>
      <c r="AU84" s="215" t="s">
        <v>84</v>
      </c>
      <c r="AY84" s="214" t="s">
        <v>129</v>
      </c>
      <c r="BK84" s="216">
        <f>SUM(BK85:BK107)</f>
        <v>0</v>
      </c>
    </row>
    <row r="85" s="1" customFormat="1" ht="25.5" customHeight="1">
      <c r="B85" s="44"/>
      <c r="C85" s="219" t="s">
        <v>84</v>
      </c>
      <c r="D85" s="219" t="s">
        <v>131</v>
      </c>
      <c r="E85" s="220" t="s">
        <v>132</v>
      </c>
      <c r="F85" s="221" t="s">
        <v>133</v>
      </c>
      <c r="G85" s="222" t="s">
        <v>134</v>
      </c>
      <c r="H85" s="223">
        <v>12</v>
      </c>
      <c r="I85" s="224"/>
      <c r="J85" s="225">
        <f>ROUND(I85*H85,2)</f>
        <v>0</v>
      </c>
      <c r="K85" s="221" t="s">
        <v>135</v>
      </c>
      <c r="L85" s="70"/>
      <c r="M85" s="226" t="s">
        <v>32</v>
      </c>
      <c r="N85" s="227" t="s">
        <v>47</v>
      </c>
      <c r="O85" s="45"/>
      <c r="P85" s="228">
        <f>O85*H85</f>
        <v>0</v>
      </c>
      <c r="Q85" s="228">
        <v>5.0000000000000002E-05</v>
      </c>
      <c r="R85" s="228">
        <f>Q85*H85</f>
        <v>0.00060000000000000006</v>
      </c>
      <c r="S85" s="228">
        <v>0</v>
      </c>
      <c r="T85" s="229">
        <f>S85*H85</f>
        <v>0</v>
      </c>
      <c r="AR85" s="21" t="s">
        <v>136</v>
      </c>
      <c r="AT85" s="21" t="s">
        <v>131</v>
      </c>
      <c r="AU85" s="21" t="s">
        <v>86</v>
      </c>
      <c r="AY85" s="21" t="s">
        <v>129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1" t="s">
        <v>84</v>
      </c>
      <c r="BK85" s="230">
        <f>ROUND(I85*H85,2)</f>
        <v>0</v>
      </c>
      <c r="BL85" s="21" t="s">
        <v>136</v>
      </c>
      <c r="BM85" s="21" t="s">
        <v>137</v>
      </c>
    </row>
    <row r="86" s="1" customFormat="1" ht="25.5" customHeight="1">
      <c r="B86" s="44"/>
      <c r="C86" s="219" t="s">
        <v>86</v>
      </c>
      <c r="D86" s="219" t="s">
        <v>131</v>
      </c>
      <c r="E86" s="220" t="s">
        <v>138</v>
      </c>
      <c r="F86" s="221" t="s">
        <v>139</v>
      </c>
      <c r="G86" s="222" t="s">
        <v>134</v>
      </c>
      <c r="H86" s="223">
        <v>5</v>
      </c>
      <c r="I86" s="224"/>
      <c r="J86" s="225">
        <f>ROUND(I86*H86,2)</f>
        <v>0</v>
      </c>
      <c r="K86" s="221" t="s">
        <v>135</v>
      </c>
      <c r="L86" s="70"/>
      <c r="M86" s="226" t="s">
        <v>32</v>
      </c>
      <c r="N86" s="227" t="s">
        <v>47</v>
      </c>
      <c r="O86" s="45"/>
      <c r="P86" s="228">
        <f>O86*H86</f>
        <v>0</v>
      </c>
      <c r="Q86" s="228">
        <v>5.0000000000000002E-05</v>
      </c>
      <c r="R86" s="228">
        <f>Q86*H86</f>
        <v>0.00025000000000000001</v>
      </c>
      <c r="S86" s="228">
        <v>0</v>
      </c>
      <c r="T86" s="229">
        <f>S86*H86</f>
        <v>0</v>
      </c>
      <c r="AR86" s="21" t="s">
        <v>136</v>
      </c>
      <c r="AT86" s="21" t="s">
        <v>131</v>
      </c>
      <c r="AU86" s="21" t="s">
        <v>86</v>
      </c>
      <c r="AY86" s="21" t="s">
        <v>129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1" t="s">
        <v>84</v>
      </c>
      <c r="BK86" s="230">
        <f>ROUND(I86*H86,2)</f>
        <v>0</v>
      </c>
      <c r="BL86" s="21" t="s">
        <v>136</v>
      </c>
      <c r="BM86" s="21" t="s">
        <v>140</v>
      </c>
    </row>
    <row r="87" s="1" customFormat="1" ht="25.5" customHeight="1">
      <c r="B87" s="44"/>
      <c r="C87" s="219" t="s">
        <v>141</v>
      </c>
      <c r="D87" s="219" t="s">
        <v>131</v>
      </c>
      <c r="E87" s="220" t="s">
        <v>142</v>
      </c>
      <c r="F87" s="221" t="s">
        <v>143</v>
      </c>
      <c r="G87" s="222" t="s">
        <v>134</v>
      </c>
      <c r="H87" s="223">
        <v>7</v>
      </c>
      <c r="I87" s="224"/>
      <c r="J87" s="225">
        <f>ROUND(I87*H87,2)</f>
        <v>0</v>
      </c>
      <c r="K87" s="221" t="s">
        <v>135</v>
      </c>
      <c r="L87" s="70"/>
      <c r="M87" s="226" t="s">
        <v>32</v>
      </c>
      <c r="N87" s="227" t="s">
        <v>47</v>
      </c>
      <c r="O87" s="45"/>
      <c r="P87" s="228">
        <f>O87*H87</f>
        <v>0</v>
      </c>
      <c r="Q87" s="228">
        <v>9.0000000000000006E-05</v>
      </c>
      <c r="R87" s="228">
        <f>Q87*H87</f>
        <v>0.00063000000000000003</v>
      </c>
      <c r="S87" s="228">
        <v>0</v>
      </c>
      <c r="T87" s="229">
        <f>S87*H87</f>
        <v>0</v>
      </c>
      <c r="AR87" s="21" t="s">
        <v>136</v>
      </c>
      <c r="AT87" s="21" t="s">
        <v>131</v>
      </c>
      <c r="AU87" s="21" t="s">
        <v>86</v>
      </c>
      <c r="AY87" s="21" t="s">
        <v>129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1" t="s">
        <v>84</v>
      </c>
      <c r="BK87" s="230">
        <f>ROUND(I87*H87,2)</f>
        <v>0</v>
      </c>
      <c r="BL87" s="21" t="s">
        <v>136</v>
      </c>
      <c r="BM87" s="21" t="s">
        <v>144</v>
      </c>
    </row>
    <row r="88" s="1" customFormat="1" ht="25.5" customHeight="1">
      <c r="B88" s="44"/>
      <c r="C88" s="219" t="s">
        <v>136</v>
      </c>
      <c r="D88" s="219" t="s">
        <v>131</v>
      </c>
      <c r="E88" s="220" t="s">
        <v>145</v>
      </c>
      <c r="F88" s="221" t="s">
        <v>146</v>
      </c>
      <c r="G88" s="222" t="s">
        <v>134</v>
      </c>
      <c r="H88" s="223">
        <v>3</v>
      </c>
      <c r="I88" s="224"/>
      <c r="J88" s="225">
        <f>ROUND(I88*H88,2)</f>
        <v>0</v>
      </c>
      <c r="K88" s="221" t="s">
        <v>135</v>
      </c>
      <c r="L88" s="70"/>
      <c r="M88" s="226" t="s">
        <v>32</v>
      </c>
      <c r="N88" s="227" t="s">
        <v>47</v>
      </c>
      <c r="O88" s="45"/>
      <c r="P88" s="228">
        <f>O88*H88</f>
        <v>0</v>
      </c>
      <c r="Q88" s="228">
        <v>9.0000000000000006E-05</v>
      </c>
      <c r="R88" s="228">
        <f>Q88*H88</f>
        <v>0.00027</v>
      </c>
      <c r="S88" s="228">
        <v>0</v>
      </c>
      <c r="T88" s="229">
        <f>S88*H88</f>
        <v>0</v>
      </c>
      <c r="AR88" s="21" t="s">
        <v>136</v>
      </c>
      <c r="AT88" s="21" t="s">
        <v>131</v>
      </c>
      <c r="AU88" s="21" t="s">
        <v>86</v>
      </c>
      <c r="AY88" s="21" t="s">
        <v>129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1" t="s">
        <v>84</v>
      </c>
      <c r="BK88" s="230">
        <f>ROUND(I88*H88,2)</f>
        <v>0</v>
      </c>
      <c r="BL88" s="21" t="s">
        <v>136</v>
      </c>
      <c r="BM88" s="21" t="s">
        <v>147</v>
      </c>
    </row>
    <row r="89" s="1" customFormat="1" ht="25.5" customHeight="1">
      <c r="B89" s="44"/>
      <c r="C89" s="219" t="s">
        <v>148</v>
      </c>
      <c r="D89" s="219" t="s">
        <v>131</v>
      </c>
      <c r="E89" s="220" t="s">
        <v>149</v>
      </c>
      <c r="F89" s="221" t="s">
        <v>150</v>
      </c>
      <c r="G89" s="222" t="s">
        <v>134</v>
      </c>
      <c r="H89" s="223">
        <v>1</v>
      </c>
      <c r="I89" s="224"/>
      <c r="J89" s="225">
        <f>ROUND(I89*H89,2)</f>
        <v>0</v>
      </c>
      <c r="K89" s="221" t="s">
        <v>135</v>
      </c>
      <c r="L89" s="70"/>
      <c r="M89" s="226" t="s">
        <v>32</v>
      </c>
      <c r="N89" s="227" t="s">
        <v>47</v>
      </c>
      <c r="O89" s="45"/>
      <c r="P89" s="228">
        <f>O89*H89</f>
        <v>0</v>
      </c>
      <c r="Q89" s="228">
        <v>9.0000000000000006E-05</v>
      </c>
      <c r="R89" s="228">
        <f>Q89*H89</f>
        <v>9.0000000000000006E-05</v>
      </c>
      <c r="S89" s="228">
        <v>0</v>
      </c>
      <c r="T89" s="229">
        <f>S89*H89</f>
        <v>0</v>
      </c>
      <c r="AR89" s="21" t="s">
        <v>136</v>
      </c>
      <c r="AT89" s="21" t="s">
        <v>131</v>
      </c>
      <c r="AU89" s="21" t="s">
        <v>86</v>
      </c>
      <c r="AY89" s="21" t="s">
        <v>129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1" t="s">
        <v>84</v>
      </c>
      <c r="BK89" s="230">
        <f>ROUND(I89*H89,2)</f>
        <v>0</v>
      </c>
      <c r="BL89" s="21" t="s">
        <v>136</v>
      </c>
      <c r="BM89" s="21" t="s">
        <v>151</v>
      </c>
    </row>
    <row r="90" s="1" customFormat="1" ht="38.25" customHeight="1">
      <c r="B90" s="44"/>
      <c r="C90" s="219" t="s">
        <v>152</v>
      </c>
      <c r="D90" s="219" t="s">
        <v>131</v>
      </c>
      <c r="E90" s="220" t="s">
        <v>153</v>
      </c>
      <c r="F90" s="221" t="s">
        <v>154</v>
      </c>
      <c r="G90" s="222" t="s">
        <v>155</v>
      </c>
      <c r="H90" s="223">
        <v>308</v>
      </c>
      <c r="I90" s="224"/>
      <c r="J90" s="225">
        <f>ROUND(I90*H90,2)</f>
        <v>0</v>
      </c>
      <c r="K90" s="221" t="s">
        <v>135</v>
      </c>
      <c r="L90" s="70"/>
      <c r="M90" s="226" t="s">
        <v>32</v>
      </c>
      <c r="N90" s="227" t="s">
        <v>47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1" t="s">
        <v>136</v>
      </c>
      <c r="AT90" s="21" t="s">
        <v>131</v>
      </c>
      <c r="AU90" s="21" t="s">
        <v>86</v>
      </c>
      <c r="AY90" s="21" t="s">
        <v>129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1" t="s">
        <v>84</v>
      </c>
      <c r="BK90" s="230">
        <f>ROUND(I90*H90,2)</f>
        <v>0</v>
      </c>
      <c r="BL90" s="21" t="s">
        <v>136</v>
      </c>
      <c r="BM90" s="21" t="s">
        <v>156</v>
      </c>
    </row>
    <row r="91" s="1" customFormat="1" ht="38.25" customHeight="1">
      <c r="B91" s="44"/>
      <c r="C91" s="219" t="s">
        <v>157</v>
      </c>
      <c r="D91" s="219" t="s">
        <v>131</v>
      </c>
      <c r="E91" s="220" t="s">
        <v>158</v>
      </c>
      <c r="F91" s="221" t="s">
        <v>159</v>
      </c>
      <c r="G91" s="222" t="s">
        <v>155</v>
      </c>
      <c r="H91" s="223">
        <v>154</v>
      </c>
      <c r="I91" s="224"/>
      <c r="J91" s="225">
        <f>ROUND(I91*H91,2)</f>
        <v>0</v>
      </c>
      <c r="K91" s="221" t="s">
        <v>135</v>
      </c>
      <c r="L91" s="70"/>
      <c r="M91" s="226" t="s">
        <v>32</v>
      </c>
      <c r="N91" s="227" t="s">
        <v>47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1" t="s">
        <v>136</v>
      </c>
      <c r="AT91" s="21" t="s">
        <v>131</v>
      </c>
      <c r="AU91" s="21" t="s">
        <v>86</v>
      </c>
      <c r="AY91" s="21" t="s">
        <v>129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1" t="s">
        <v>84</v>
      </c>
      <c r="BK91" s="230">
        <f>ROUND(I91*H91,2)</f>
        <v>0</v>
      </c>
      <c r="BL91" s="21" t="s">
        <v>136</v>
      </c>
      <c r="BM91" s="21" t="s">
        <v>160</v>
      </c>
    </row>
    <row r="92" s="1" customFormat="1" ht="38.25" customHeight="1">
      <c r="B92" s="44"/>
      <c r="C92" s="219" t="s">
        <v>161</v>
      </c>
      <c r="D92" s="219" t="s">
        <v>131</v>
      </c>
      <c r="E92" s="220" t="s">
        <v>162</v>
      </c>
      <c r="F92" s="221" t="s">
        <v>163</v>
      </c>
      <c r="G92" s="222" t="s">
        <v>155</v>
      </c>
      <c r="H92" s="223">
        <v>2</v>
      </c>
      <c r="I92" s="224"/>
      <c r="J92" s="225">
        <f>ROUND(I92*H92,2)</f>
        <v>0</v>
      </c>
      <c r="K92" s="221" t="s">
        <v>135</v>
      </c>
      <c r="L92" s="70"/>
      <c r="M92" s="226" t="s">
        <v>32</v>
      </c>
      <c r="N92" s="227" t="s">
        <v>47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1" t="s">
        <v>136</v>
      </c>
      <c r="AT92" s="21" t="s">
        <v>131</v>
      </c>
      <c r="AU92" s="21" t="s">
        <v>86</v>
      </c>
      <c r="AY92" s="21" t="s">
        <v>129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1" t="s">
        <v>84</v>
      </c>
      <c r="BK92" s="230">
        <f>ROUND(I92*H92,2)</f>
        <v>0</v>
      </c>
      <c r="BL92" s="21" t="s">
        <v>136</v>
      </c>
      <c r="BM92" s="21" t="s">
        <v>164</v>
      </c>
    </row>
    <row r="93" s="1" customFormat="1" ht="25.5" customHeight="1">
      <c r="B93" s="44"/>
      <c r="C93" s="219" t="s">
        <v>165</v>
      </c>
      <c r="D93" s="219" t="s">
        <v>131</v>
      </c>
      <c r="E93" s="220" t="s">
        <v>166</v>
      </c>
      <c r="F93" s="221" t="s">
        <v>167</v>
      </c>
      <c r="G93" s="222" t="s">
        <v>134</v>
      </c>
      <c r="H93" s="223">
        <v>12</v>
      </c>
      <c r="I93" s="224"/>
      <c r="J93" s="225">
        <f>ROUND(I93*H93,2)</f>
        <v>0</v>
      </c>
      <c r="K93" s="221" t="s">
        <v>135</v>
      </c>
      <c r="L93" s="70"/>
      <c r="M93" s="226" t="s">
        <v>32</v>
      </c>
      <c r="N93" s="227" t="s">
        <v>47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1" t="s">
        <v>136</v>
      </c>
      <c r="AT93" s="21" t="s">
        <v>131</v>
      </c>
      <c r="AU93" s="21" t="s">
        <v>86</v>
      </c>
      <c r="AY93" s="21" t="s">
        <v>129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1" t="s">
        <v>84</v>
      </c>
      <c r="BK93" s="230">
        <f>ROUND(I93*H93,2)</f>
        <v>0</v>
      </c>
      <c r="BL93" s="21" t="s">
        <v>136</v>
      </c>
      <c r="BM93" s="21" t="s">
        <v>168</v>
      </c>
    </row>
    <row r="94" s="1" customFormat="1" ht="25.5" customHeight="1">
      <c r="B94" s="44"/>
      <c r="C94" s="219" t="s">
        <v>169</v>
      </c>
      <c r="D94" s="219" t="s">
        <v>131</v>
      </c>
      <c r="E94" s="220" t="s">
        <v>170</v>
      </c>
      <c r="F94" s="221" t="s">
        <v>171</v>
      </c>
      <c r="G94" s="222" t="s">
        <v>134</v>
      </c>
      <c r="H94" s="223">
        <v>5</v>
      </c>
      <c r="I94" s="224"/>
      <c r="J94" s="225">
        <f>ROUND(I94*H94,2)</f>
        <v>0</v>
      </c>
      <c r="K94" s="221" t="s">
        <v>135</v>
      </c>
      <c r="L94" s="70"/>
      <c r="M94" s="226" t="s">
        <v>32</v>
      </c>
      <c r="N94" s="227" t="s">
        <v>47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1" t="s">
        <v>136</v>
      </c>
      <c r="AT94" s="21" t="s">
        <v>131</v>
      </c>
      <c r="AU94" s="21" t="s">
        <v>86</v>
      </c>
      <c r="AY94" s="21" t="s">
        <v>129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1" t="s">
        <v>84</v>
      </c>
      <c r="BK94" s="230">
        <f>ROUND(I94*H94,2)</f>
        <v>0</v>
      </c>
      <c r="BL94" s="21" t="s">
        <v>136</v>
      </c>
      <c r="BM94" s="21" t="s">
        <v>172</v>
      </c>
    </row>
    <row r="95" s="1" customFormat="1" ht="25.5" customHeight="1">
      <c r="B95" s="44"/>
      <c r="C95" s="219" t="s">
        <v>173</v>
      </c>
      <c r="D95" s="219" t="s">
        <v>131</v>
      </c>
      <c r="E95" s="220" t="s">
        <v>174</v>
      </c>
      <c r="F95" s="221" t="s">
        <v>175</v>
      </c>
      <c r="G95" s="222" t="s">
        <v>134</v>
      </c>
      <c r="H95" s="223">
        <v>7</v>
      </c>
      <c r="I95" s="224"/>
      <c r="J95" s="225">
        <f>ROUND(I95*H95,2)</f>
        <v>0</v>
      </c>
      <c r="K95" s="221" t="s">
        <v>135</v>
      </c>
      <c r="L95" s="70"/>
      <c r="M95" s="226" t="s">
        <v>32</v>
      </c>
      <c r="N95" s="227" t="s">
        <v>47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1" t="s">
        <v>136</v>
      </c>
      <c r="AT95" s="21" t="s">
        <v>131</v>
      </c>
      <c r="AU95" s="21" t="s">
        <v>86</v>
      </c>
      <c r="AY95" s="21" t="s">
        <v>129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1" t="s">
        <v>84</v>
      </c>
      <c r="BK95" s="230">
        <f>ROUND(I95*H95,2)</f>
        <v>0</v>
      </c>
      <c r="BL95" s="21" t="s">
        <v>136</v>
      </c>
      <c r="BM95" s="21" t="s">
        <v>176</v>
      </c>
    </row>
    <row r="96" s="1" customFormat="1" ht="25.5" customHeight="1">
      <c r="B96" s="44"/>
      <c r="C96" s="219" t="s">
        <v>177</v>
      </c>
      <c r="D96" s="219" t="s">
        <v>131</v>
      </c>
      <c r="E96" s="220" t="s">
        <v>178</v>
      </c>
      <c r="F96" s="221" t="s">
        <v>179</v>
      </c>
      <c r="G96" s="222" t="s">
        <v>134</v>
      </c>
      <c r="H96" s="223">
        <v>4</v>
      </c>
      <c r="I96" s="224"/>
      <c r="J96" s="225">
        <f>ROUND(I96*H96,2)</f>
        <v>0</v>
      </c>
      <c r="K96" s="221" t="s">
        <v>135</v>
      </c>
      <c r="L96" s="70"/>
      <c r="M96" s="226" t="s">
        <v>32</v>
      </c>
      <c r="N96" s="227" t="s">
        <v>47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1" t="s">
        <v>136</v>
      </c>
      <c r="AT96" s="21" t="s">
        <v>131</v>
      </c>
      <c r="AU96" s="21" t="s">
        <v>86</v>
      </c>
      <c r="AY96" s="21" t="s">
        <v>129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1" t="s">
        <v>84</v>
      </c>
      <c r="BK96" s="230">
        <f>ROUND(I96*H96,2)</f>
        <v>0</v>
      </c>
      <c r="BL96" s="21" t="s">
        <v>136</v>
      </c>
      <c r="BM96" s="21" t="s">
        <v>180</v>
      </c>
    </row>
    <row r="97" s="1" customFormat="1" ht="38.25" customHeight="1">
      <c r="B97" s="44"/>
      <c r="C97" s="219" t="s">
        <v>181</v>
      </c>
      <c r="D97" s="219" t="s">
        <v>131</v>
      </c>
      <c r="E97" s="220" t="s">
        <v>182</v>
      </c>
      <c r="F97" s="221" t="s">
        <v>183</v>
      </c>
      <c r="G97" s="222" t="s">
        <v>134</v>
      </c>
      <c r="H97" s="223">
        <v>12</v>
      </c>
      <c r="I97" s="224"/>
      <c r="J97" s="225">
        <f>ROUND(I97*H97,2)</f>
        <v>0</v>
      </c>
      <c r="K97" s="221" t="s">
        <v>135</v>
      </c>
      <c r="L97" s="70"/>
      <c r="M97" s="226" t="s">
        <v>32</v>
      </c>
      <c r="N97" s="227" t="s">
        <v>47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1" t="s">
        <v>136</v>
      </c>
      <c r="AT97" s="21" t="s">
        <v>131</v>
      </c>
      <c r="AU97" s="21" t="s">
        <v>86</v>
      </c>
      <c r="AY97" s="21" t="s">
        <v>129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1" t="s">
        <v>84</v>
      </c>
      <c r="BK97" s="230">
        <f>ROUND(I97*H97,2)</f>
        <v>0</v>
      </c>
      <c r="BL97" s="21" t="s">
        <v>136</v>
      </c>
      <c r="BM97" s="21" t="s">
        <v>184</v>
      </c>
    </row>
    <row r="98" s="1" customFormat="1" ht="38.25" customHeight="1">
      <c r="B98" s="44"/>
      <c r="C98" s="219" t="s">
        <v>185</v>
      </c>
      <c r="D98" s="219" t="s">
        <v>131</v>
      </c>
      <c r="E98" s="220" t="s">
        <v>186</v>
      </c>
      <c r="F98" s="221" t="s">
        <v>187</v>
      </c>
      <c r="G98" s="222" t="s">
        <v>134</v>
      </c>
      <c r="H98" s="223">
        <v>5</v>
      </c>
      <c r="I98" s="224"/>
      <c r="J98" s="225">
        <f>ROUND(I98*H98,2)</f>
        <v>0</v>
      </c>
      <c r="K98" s="221" t="s">
        <v>135</v>
      </c>
      <c r="L98" s="70"/>
      <c r="M98" s="226" t="s">
        <v>32</v>
      </c>
      <c r="N98" s="227" t="s">
        <v>47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1" t="s">
        <v>136</v>
      </c>
      <c r="AT98" s="21" t="s">
        <v>131</v>
      </c>
      <c r="AU98" s="21" t="s">
        <v>86</v>
      </c>
      <c r="AY98" s="21" t="s">
        <v>129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1" t="s">
        <v>84</v>
      </c>
      <c r="BK98" s="230">
        <f>ROUND(I98*H98,2)</f>
        <v>0</v>
      </c>
      <c r="BL98" s="21" t="s">
        <v>136</v>
      </c>
      <c r="BM98" s="21" t="s">
        <v>188</v>
      </c>
    </row>
    <row r="99" s="1" customFormat="1" ht="38.25" customHeight="1">
      <c r="B99" s="44"/>
      <c r="C99" s="219" t="s">
        <v>10</v>
      </c>
      <c r="D99" s="219" t="s">
        <v>131</v>
      </c>
      <c r="E99" s="220" t="s">
        <v>189</v>
      </c>
      <c r="F99" s="221" t="s">
        <v>190</v>
      </c>
      <c r="G99" s="222" t="s">
        <v>134</v>
      </c>
      <c r="H99" s="223">
        <v>7</v>
      </c>
      <c r="I99" s="224"/>
      <c r="J99" s="225">
        <f>ROUND(I99*H99,2)</f>
        <v>0</v>
      </c>
      <c r="K99" s="221" t="s">
        <v>135</v>
      </c>
      <c r="L99" s="70"/>
      <c r="M99" s="226" t="s">
        <v>32</v>
      </c>
      <c r="N99" s="227" t="s">
        <v>47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1" t="s">
        <v>136</v>
      </c>
      <c r="AT99" s="21" t="s">
        <v>131</v>
      </c>
      <c r="AU99" s="21" t="s">
        <v>86</v>
      </c>
      <c r="AY99" s="21" t="s">
        <v>129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1" t="s">
        <v>84</v>
      </c>
      <c r="BK99" s="230">
        <f>ROUND(I99*H99,2)</f>
        <v>0</v>
      </c>
      <c r="BL99" s="21" t="s">
        <v>136</v>
      </c>
      <c r="BM99" s="21" t="s">
        <v>191</v>
      </c>
    </row>
    <row r="100" s="1" customFormat="1" ht="38.25" customHeight="1">
      <c r="B100" s="44"/>
      <c r="C100" s="219" t="s">
        <v>192</v>
      </c>
      <c r="D100" s="219" t="s">
        <v>131</v>
      </c>
      <c r="E100" s="220" t="s">
        <v>193</v>
      </c>
      <c r="F100" s="221" t="s">
        <v>194</v>
      </c>
      <c r="G100" s="222" t="s">
        <v>134</v>
      </c>
      <c r="H100" s="223">
        <v>4</v>
      </c>
      <c r="I100" s="224"/>
      <c r="J100" s="225">
        <f>ROUND(I100*H100,2)</f>
        <v>0</v>
      </c>
      <c r="K100" s="221" t="s">
        <v>135</v>
      </c>
      <c r="L100" s="70"/>
      <c r="M100" s="226" t="s">
        <v>32</v>
      </c>
      <c r="N100" s="227" t="s">
        <v>47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1" t="s">
        <v>136</v>
      </c>
      <c r="AT100" s="21" t="s">
        <v>131</v>
      </c>
      <c r="AU100" s="21" t="s">
        <v>86</v>
      </c>
      <c r="AY100" s="21" t="s">
        <v>129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1" t="s">
        <v>84</v>
      </c>
      <c r="BK100" s="230">
        <f>ROUND(I100*H100,2)</f>
        <v>0</v>
      </c>
      <c r="BL100" s="21" t="s">
        <v>136</v>
      </c>
      <c r="BM100" s="21" t="s">
        <v>195</v>
      </c>
    </row>
    <row r="101" s="1" customFormat="1" ht="38.25" customHeight="1">
      <c r="B101" s="44"/>
      <c r="C101" s="219" t="s">
        <v>196</v>
      </c>
      <c r="D101" s="219" t="s">
        <v>131</v>
      </c>
      <c r="E101" s="220" t="s">
        <v>197</v>
      </c>
      <c r="F101" s="221" t="s">
        <v>198</v>
      </c>
      <c r="G101" s="222" t="s">
        <v>155</v>
      </c>
      <c r="H101" s="223">
        <v>30.600000000000001</v>
      </c>
      <c r="I101" s="224"/>
      <c r="J101" s="225">
        <f>ROUND(I101*H101,2)</f>
        <v>0</v>
      </c>
      <c r="K101" s="221" t="s">
        <v>135</v>
      </c>
      <c r="L101" s="70"/>
      <c r="M101" s="226" t="s">
        <v>32</v>
      </c>
      <c r="N101" s="227" t="s">
        <v>47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1" t="s">
        <v>136</v>
      </c>
      <c r="AT101" s="21" t="s">
        <v>131</v>
      </c>
      <c r="AU101" s="21" t="s">
        <v>86</v>
      </c>
      <c r="AY101" s="21" t="s">
        <v>129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1" t="s">
        <v>84</v>
      </c>
      <c r="BK101" s="230">
        <f>ROUND(I101*H101,2)</f>
        <v>0</v>
      </c>
      <c r="BL101" s="21" t="s">
        <v>136</v>
      </c>
      <c r="BM101" s="21" t="s">
        <v>199</v>
      </c>
    </row>
    <row r="102" s="1" customFormat="1" ht="38.25" customHeight="1">
      <c r="B102" s="44"/>
      <c r="C102" s="219" t="s">
        <v>200</v>
      </c>
      <c r="D102" s="219" t="s">
        <v>131</v>
      </c>
      <c r="E102" s="220" t="s">
        <v>201</v>
      </c>
      <c r="F102" s="221" t="s">
        <v>202</v>
      </c>
      <c r="G102" s="222" t="s">
        <v>155</v>
      </c>
      <c r="H102" s="223">
        <v>7</v>
      </c>
      <c r="I102" s="224"/>
      <c r="J102" s="225">
        <f>ROUND(I102*H102,2)</f>
        <v>0</v>
      </c>
      <c r="K102" s="221" t="s">
        <v>135</v>
      </c>
      <c r="L102" s="70"/>
      <c r="M102" s="226" t="s">
        <v>32</v>
      </c>
      <c r="N102" s="227" t="s">
        <v>47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1" t="s">
        <v>136</v>
      </c>
      <c r="AT102" s="21" t="s">
        <v>131</v>
      </c>
      <c r="AU102" s="21" t="s">
        <v>86</v>
      </c>
      <c r="AY102" s="21" t="s">
        <v>129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1" t="s">
        <v>84</v>
      </c>
      <c r="BK102" s="230">
        <f>ROUND(I102*H102,2)</f>
        <v>0</v>
      </c>
      <c r="BL102" s="21" t="s">
        <v>136</v>
      </c>
      <c r="BM102" s="21" t="s">
        <v>203</v>
      </c>
    </row>
    <row r="103" s="1" customFormat="1" ht="51" customHeight="1">
      <c r="B103" s="44"/>
      <c r="C103" s="219" t="s">
        <v>204</v>
      </c>
      <c r="D103" s="219" t="s">
        <v>131</v>
      </c>
      <c r="E103" s="220" t="s">
        <v>205</v>
      </c>
      <c r="F103" s="221" t="s">
        <v>206</v>
      </c>
      <c r="G103" s="222" t="s">
        <v>155</v>
      </c>
      <c r="H103" s="223">
        <v>70</v>
      </c>
      <c r="I103" s="224"/>
      <c r="J103" s="225">
        <f>ROUND(I103*H103,2)</f>
        <v>0</v>
      </c>
      <c r="K103" s="221" t="s">
        <v>135</v>
      </c>
      <c r="L103" s="70"/>
      <c r="M103" s="226" t="s">
        <v>32</v>
      </c>
      <c r="N103" s="227" t="s">
        <v>47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1" t="s">
        <v>136</v>
      </c>
      <c r="AT103" s="21" t="s">
        <v>131</v>
      </c>
      <c r="AU103" s="21" t="s">
        <v>86</v>
      </c>
      <c r="AY103" s="21" t="s">
        <v>129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1" t="s">
        <v>84</v>
      </c>
      <c r="BK103" s="230">
        <f>ROUND(I103*H103,2)</f>
        <v>0</v>
      </c>
      <c r="BL103" s="21" t="s">
        <v>136</v>
      </c>
      <c r="BM103" s="21" t="s">
        <v>207</v>
      </c>
    </row>
    <row r="104" s="11" customFormat="1">
      <c r="B104" s="231"/>
      <c r="C104" s="232"/>
      <c r="D104" s="233" t="s">
        <v>208</v>
      </c>
      <c r="E104" s="232"/>
      <c r="F104" s="234" t="s">
        <v>209</v>
      </c>
      <c r="G104" s="232"/>
      <c r="H104" s="235">
        <v>70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208</v>
      </c>
      <c r="AU104" s="241" t="s">
        <v>86</v>
      </c>
      <c r="AV104" s="11" t="s">
        <v>86</v>
      </c>
      <c r="AW104" s="11" t="s">
        <v>6</v>
      </c>
      <c r="AX104" s="11" t="s">
        <v>84</v>
      </c>
      <c r="AY104" s="241" t="s">
        <v>129</v>
      </c>
    </row>
    <row r="105" s="1" customFormat="1" ht="16.5" customHeight="1">
      <c r="B105" s="44"/>
      <c r="C105" s="219" t="s">
        <v>210</v>
      </c>
      <c r="D105" s="219" t="s">
        <v>131</v>
      </c>
      <c r="E105" s="220" t="s">
        <v>211</v>
      </c>
      <c r="F105" s="221" t="s">
        <v>212</v>
      </c>
      <c r="G105" s="222" t="s">
        <v>155</v>
      </c>
      <c r="H105" s="223">
        <v>338.60000000000002</v>
      </c>
      <c r="I105" s="224"/>
      <c r="J105" s="225">
        <f>ROUND(I105*H105,2)</f>
        <v>0</v>
      </c>
      <c r="K105" s="221" t="s">
        <v>135</v>
      </c>
      <c r="L105" s="70"/>
      <c r="M105" s="226" t="s">
        <v>32</v>
      </c>
      <c r="N105" s="227" t="s">
        <v>47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1" t="s">
        <v>136</v>
      </c>
      <c r="AT105" s="21" t="s">
        <v>131</v>
      </c>
      <c r="AU105" s="21" t="s">
        <v>86</v>
      </c>
      <c r="AY105" s="21" t="s">
        <v>129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1" t="s">
        <v>84</v>
      </c>
      <c r="BK105" s="230">
        <f>ROUND(I105*H105,2)</f>
        <v>0</v>
      </c>
      <c r="BL105" s="21" t="s">
        <v>136</v>
      </c>
      <c r="BM105" s="21" t="s">
        <v>213</v>
      </c>
    </row>
    <row r="106" s="1" customFormat="1" ht="25.5" customHeight="1">
      <c r="B106" s="44"/>
      <c r="C106" s="219" t="s">
        <v>9</v>
      </c>
      <c r="D106" s="219" t="s">
        <v>131</v>
      </c>
      <c r="E106" s="220" t="s">
        <v>214</v>
      </c>
      <c r="F106" s="221" t="s">
        <v>215</v>
      </c>
      <c r="G106" s="222" t="s">
        <v>216</v>
      </c>
      <c r="H106" s="223">
        <v>14</v>
      </c>
      <c r="I106" s="224"/>
      <c r="J106" s="225">
        <f>ROUND(I106*H106,2)</f>
        <v>0</v>
      </c>
      <c r="K106" s="221" t="s">
        <v>135</v>
      </c>
      <c r="L106" s="70"/>
      <c r="M106" s="226" t="s">
        <v>32</v>
      </c>
      <c r="N106" s="227" t="s">
        <v>47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1" t="s">
        <v>136</v>
      </c>
      <c r="AT106" s="21" t="s">
        <v>131</v>
      </c>
      <c r="AU106" s="21" t="s">
        <v>86</v>
      </c>
      <c r="AY106" s="21" t="s">
        <v>129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1" t="s">
        <v>84</v>
      </c>
      <c r="BK106" s="230">
        <f>ROUND(I106*H106,2)</f>
        <v>0</v>
      </c>
      <c r="BL106" s="21" t="s">
        <v>136</v>
      </c>
      <c r="BM106" s="21" t="s">
        <v>217</v>
      </c>
    </row>
    <row r="107" s="1" customFormat="1" ht="25.5" customHeight="1">
      <c r="B107" s="44"/>
      <c r="C107" s="219" t="s">
        <v>218</v>
      </c>
      <c r="D107" s="219" t="s">
        <v>131</v>
      </c>
      <c r="E107" s="220" t="s">
        <v>219</v>
      </c>
      <c r="F107" s="221" t="s">
        <v>220</v>
      </c>
      <c r="G107" s="222" t="s">
        <v>155</v>
      </c>
      <c r="H107" s="223">
        <v>279.39999999999998</v>
      </c>
      <c r="I107" s="224"/>
      <c r="J107" s="225">
        <f>ROUND(I107*H107,2)</f>
        <v>0</v>
      </c>
      <c r="K107" s="221" t="s">
        <v>135</v>
      </c>
      <c r="L107" s="70"/>
      <c r="M107" s="226" t="s">
        <v>32</v>
      </c>
      <c r="N107" s="227" t="s">
        <v>47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1" t="s">
        <v>136</v>
      </c>
      <c r="AT107" s="21" t="s">
        <v>131</v>
      </c>
      <c r="AU107" s="21" t="s">
        <v>86</v>
      </c>
      <c r="AY107" s="21" t="s">
        <v>129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1" t="s">
        <v>84</v>
      </c>
      <c r="BK107" s="230">
        <f>ROUND(I107*H107,2)</f>
        <v>0</v>
      </c>
      <c r="BL107" s="21" t="s">
        <v>136</v>
      </c>
      <c r="BM107" s="21" t="s">
        <v>221</v>
      </c>
    </row>
    <row r="108" s="10" customFormat="1" ht="29.88" customHeight="1">
      <c r="B108" s="203"/>
      <c r="C108" s="204"/>
      <c r="D108" s="205" t="s">
        <v>75</v>
      </c>
      <c r="E108" s="217" t="s">
        <v>141</v>
      </c>
      <c r="F108" s="217" t="s">
        <v>222</v>
      </c>
      <c r="G108" s="204"/>
      <c r="H108" s="204"/>
      <c r="I108" s="207"/>
      <c r="J108" s="218">
        <f>BK108</f>
        <v>0</v>
      </c>
      <c r="K108" s="204"/>
      <c r="L108" s="209"/>
      <c r="M108" s="210"/>
      <c r="N108" s="211"/>
      <c r="O108" s="211"/>
      <c r="P108" s="212">
        <f>SUM(P109:P114)</f>
        <v>0</v>
      </c>
      <c r="Q108" s="211"/>
      <c r="R108" s="212">
        <f>SUM(R109:R114)</f>
        <v>352.27257990000004</v>
      </c>
      <c r="S108" s="211"/>
      <c r="T108" s="213">
        <f>SUM(T109:T114)</f>
        <v>0</v>
      </c>
      <c r="AR108" s="214" t="s">
        <v>84</v>
      </c>
      <c r="AT108" s="215" t="s">
        <v>75</v>
      </c>
      <c r="AU108" s="215" t="s">
        <v>84</v>
      </c>
      <c r="AY108" s="214" t="s">
        <v>129</v>
      </c>
      <c r="BK108" s="216">
        <f>SUM(BK109:BK114)</f>
        <v>0</v>
      </c>
    </row>
    <row r="109" s="1" customFormat="1" ht="25.5" customHeight="1">
      <c r="B109" s="44"/>
      <c r="C109" s="219" t="s">
        <v>223</v>
      </c>
      <c r="D109" s="219" t="s">
        <v>131</v>
      </c>
      <c r="E109" s="220" t="s">
        <v>224</v>
      </c>
      <c r="F109" s="221" t="s">
        <v>225</v>
      </c>
      <c r="G109" s="222" t="s">
        <v>155</v>
      </c>
      <c r="H109" s="223">
        <v>136.458</v>
      </c>
      <c r="I109" s="224"/>
      <c r="J109" s="225">
        <f>ROUND(I109*H109,2)</f>
        <v>0</v>
      </c>
      <c r="K109" s="221" t="s">
        <v>135</v>
      </c>
      <c r="L109" s="70"/>
      <c r="M109" s="226" t="s">
        <v>32</v>
      </c>
      <c r="N109" s="227" t="s">
        <v>47</v>
      </c>
      <c r="O109" s="45"/>
      <c r="P109" s="228">
        <f>O109*H109</f>
        <v>0</v>
      </c>
      <c r="Q109" s="228">
        <v>0.079549999999999996</v>
      </c>
      <c r="R109" s="228">
        <f>Q109*H109</f>
        <v>10.8552339</v>
      </c>
      <c r="S109" s="228">
        <v>0</v>
      </c>
      <c r="T109" s="229">
        <f>S109*H109</f>
        <v>0</v>
      </c>
      <c r="AR109" s="21" t="s">
        <v>136</v>
      </c>
      <c r="AT109" s="21" t="s">
        <v>131</v>
      </c>
      <c r="AU109" s="21" t="s">
        <v>86</v>
      </c>
      <c r="AY109" s="21" t="s">
        <v>129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1" t="s">
        <v>84</v>
      </c>
      <c r="BK109" s="230">
        <f>ROUND(I109*H109,2)</f>
        <v>0</v>
      </c>
      <c r="BL109" s="21" t="s">
        <v>136</v>
      </c>
      <c r="BM109" s="21" t="s">
        <v>226</v>
      </c>
    </row>
    <row r="110" s="1" customFormat="1" ht="16.5" customHeight="1">
      <c r="B110" s="44"/>
      <c r="C110" s="242" t="s">
        <v>227</v>
      </c>
      <c r="D110" s="242" t="s">
        <v>228</v>
      </c>
      <c r="E110" s="243" t="s">
        <v>229</v>
      </c>
      <c r="F110" s="244" t="s">
        <v>230</v>
      </c>
      <c r="G110" s="245" t="s">
        <v>231</v>
      </c>
      <c r="H110" s="246">
        <v>126</v>
      </c>
      <c r="I110" s="247"/>
      <c r="J110" s="248">
        <f>ROUND(I110*H110,2)</f>
        <v>0</v>
      </c>
      <c r="K110" s="244" t="s">
        <v>32</v>
      </c>
      <c r="L110" s="249"/>
      <c r="M110" s="250" t="s">
        <v>32</v>
      </c>
      <c r="N110" s="251" t="s">
        <v>47</v>
      </c>
      <c r="O110" s="45"/>
      <c r="P110" s="228">
        <f>O110*H110</f>
        <v>0</v>
      </c>
      <c r="Q110" s="228">
        <v>2.7080000000000002</v>
      </c>
      <c r="R110" s="228">
        <f>Q110*H110</f>
        <v>341.20800000000003</v>
      </c>
      <c r="S110" s="228">
        <v>0</v>
      </c>
      <c r="T110" s="229">
        <f>S110*H110</f>
        <v>0</v>
      </c>
      <c r="AR110" s="21" t="s">
        <v>161</v>
      </c>
      <c r="AT110" s="21" t="s">
        <v>228</v>
      </c>
      <c r="AU110" s="21" t="s">
        <v>86</v>
      </c>
      <c r="AY110" s="21" t="s">
        <v>129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1" t="s">
        <v>84</v>
      </c>
      <c r="BK110" s="230">
        <f>ROUND(I110*H110,2)</f>
        <v>0</v>
      </c>
      <c r="BL110" s="21" t="s">
        <v>136</v>
      </c>
      <c r="BM110" s="21" t="s">
        <v>232</v>
      </c>
    </row>
    <row r="111" s="1" customFormat="1" ht="51" customHeight="1">
      <c r="B111" s="44"/>
      <c r="C111" s="219" t="s">
        <v>233</v>
      </c>
      <c r="D111" s="219" t="s">
        <v>131</v>
      </c>
      <c r="E111" s="220" t="s">
        <v>234</v>
      </c>
      <c r="F111" s="221" t="s">
        <v>235</v>
      </c>
      <c r="G111" s="222" t="s">
        <v>155</v>
      </c>
      <c r="H111" s="223">
        <v>2.1600000000000001</v>
      </c>
      <c r="I111" s="224"/>
      <c r="J111" s="225">
        <f>ROUND(I111*H111,2)</f>
        <v>0</v>
      </c>
      <c r="K111" s="221" t="s">
        <v>135</v>
      </c>
      <c r="L111" s="70"/>
      <c r="M111" s="226" t="s">
        <v>32</v>
      </c>
      <c r="N111" s="227" t="s">
        <v>47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1" t="s">
        <v>136</v>
      </c>
      <c r="AT111" s="21" t="s">
        <v>131</v>
      </c>
      <c r="AU111" s="21" t="s">
        <v>86</v>
      </c>
      <c r="AY111" s="21" t="s">
        <v>129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1" t="s">
        <v>84</v>
      </c>
      <c r="BK111" s="230">
        <f>ROUND(I111*H111,2)</f>
        <v>0</v>
      </c>
      <c r="BL111" s="21" t="s">
        <v>136</v>
      </c>
      <c r="BM111" s="21" t="s">
        <v>236</v>
      </c>
    </row>
    <row r="112" s="1" customFormat="1" ht="51" customHeight="1">
      <c r="B112" s="44"/>
      <c r="C112" s="219" t="s">
        <v>237</v>
      </c>
      <c r="D112" s="219" t="s">
        <v>131</v>
      </c>
      <c r="E112" s="220" t="s">
        <v>238</v>
      </c>
      <c r="F112" s="221" t="s">
        <v>239</v>
      </c>
      <c r="G112" s="222" t="s">
        <v>155</v>
      </c>
      <c r="H112" s="223">
        <v>1.6799999999999999</v>
      </c>
      <c r="I112" s="224"/>
      <c r="J112" s="225">
        <f>ROUND(I112*H112,2)</f>
        <v>0</v>
      </c>
      <c r="K112" s="221" t="s">
        <v>135</v>
      </c>
      <c r="L112" s="70"/>
      <c r="M112" s="226" t="s">
        <v>32</v>
      </c>
      <c r="N112" s="227" t="s">
        <v>47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1" t="s">
        <v>136</v>
      </c>
      <c r="AT112" s="21" t="s">
        <v>131</v>
      </c>
      <c r="AU112" s="21" t="s">
        <v>86</v>
      </c>
      <c r="AY112" s="21" t="s">
        <v>129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1" t="s">
        <v>84</v>
      </c>
      <c r="BK112" s="230">
        <f>ROUND(I112*H112,2)</f>
        <v>0</v>
      </c>
      <c r="BL112" s="21" t="s">
        <v>136</v>
      </c>
      <c r="BM112" s="21" t="s">
        <v>240</v>
      </c>
    </row>
    <row r="113" s="1" customFormat="1" ht="51" customHeight="1">
      <c r="B113" s="44"/>
      <c r="C113" s="219" t="s">
        <v>241</v>
      </c>
      <c r="D113" s="219" t="s">
        <v>131</v>
      </c>
      <c r="E113" s="220" t="s">
        <v>242</v>
      </c>
      <c r="F113" s="221" t="s">
        <v>243</v>
      </c>
      <c r="G113" s="222" t="s">
        <v>244</v>
      </c>
      <c r="H113" s="223">
        <v>24.600000000000001</v>
      </c>
      <c r="I113" s="224"/>
      <c r="J113" s="225">
        <f>ROUND(I113*H113,2)</f>
        <v>0</v>
      </c>
      <c r="K113" s="221" t="s">
        <v>135</v>
      </c>
      <c r="L113" s="70"/>
      <c r="M113" s="226" t="s">
        <v>32</v>
      </c>
      <c r="N113" s="227" t="s">
        <v>47</v>
      </c>
      <c r="O113" s="45"/>
      <c r="P113" s="228">
        <f>O113*H113</f>
        <v>0</v>
      </c>
      <c r="Q113" s="228">
        <v>0.0076499999999999997</v>
      </c>
      <c r="R113" s="228">
        <f>Q113*H113</f>
        <v>0.18819</v>
      </c>
      <c r="S113" s="228">
        <v>0</v>
      </c>
      <c r="T113" s="229">
        <f>S113*H113</f>
        <v>0</v>
      </c>
      <c r="AR113" s="21" t="s">
        <v>136</v>
      </c>
      <c r="AT113" s="21" t="s">
        <v>131</v>
      </c>
      <c r="AU113" s="21" t="s">
        <v>86</v>
      </c>
      <c r="AY113" s="21" t="s">
        <v>129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1" t="s">
        <v>84</v>
      </c>
      <c r="BK113" s="230">
        <f>ROUND(I113*H113,2)</f>
        <v>0</v>
      </c>
      <c r="BL113" s="21" t="s">
        <v>136</v>
      </c>
      <c r="BM113" s="21" t="s">
        <v>245</v>
      </c>
    </row>
    <row r="114" s="1" customFormat="1" ht="51" customHeight="1">
      <c r="B114" s="44"/>
      <c r="C114" s="219" t="s">
        <v>246</v>
      </c>
      <c r="D114" s="219" t="s">
        <v>131</v>
      </c>
      <c r="E114" s="220" t="s">
        <v>247</v>
      </c>
      <c r="F114" s="221" t="s">
        <v>248</v>
      </c>
      <c r="G114" s="222" t="s">
        <v>244</v>
      </c>
      <c r="H114" s="223">
        <v>24.600000000000001</v>
      </c>
      <c r="I114" s="224"/>
      <c r="J114" s="225">
        <f>ROUND(I114*H114,2)</f>
        <v>0</v>
      </c>
      <c r="K114" s="221" t="s">
        <v>135</v>
      </c>
      <c r="L114" s="70"/>
      <c r="M114" s="226" t="s">
        <v>32</v>
      </c>
      <c r="N114" s="227" t="s">
        <v>47</v>
      </c>
      <c r="O114" s="45"/>
      <c r="P114" s="228">
        <f>O114*H114</f>
        <v>0</v>
      </c>
      <c r="Q114" s="228">
        <v>0.00085999999999999998</v>
      </c>
      <c r="R114" s="228">
        <f>Q114*H114</f>
        <v>0.021156000000000001</v>
      </c>
      <c r="S114" s="228">
        <v>0</v>
      </c>
      <c r="T114" s="229">
        <f>S114*H114</f>
        <v>0</v>
      </c>
      <c r="AR114" s="21" t="s">
        <v>136</v>
      </c>
      <c r="AT114" s="21" t="s">
        <v>131</v>
      </c>
      <c r="AU114" s="21" t="s">
        <v>86</v>
      </c>
      <c r="AY114" s="21" t="s">
        <v>129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1" t="s">
        <v>84</v>
      </c>
      <c r="BK114" s="230">
        <f>ROUND(I114*H114,2)</f>
        <v>0</v>
      </c>
      <c r="BL114" s="21" t="s">
        <v>136</v>
      </c>
      <c r="BM114" s="21" t="s">
        <v>249</v>
      </c>
    </row>
    <row r="115" s="10" customFormat="1" ht="29.88" customHeight="1">
      <c r="B115" s="203"/>
      <c r="C115" s="204"/>
      <c r="D115" s="205" t="s">
        <v>75</v>
      </c>
      <c r="E115" s="217" t="s">
        <v>136</v>
      </c>
      <c r="F115" s="217" t="s">
        <v>250</v>
      </c>
      <c r="G115" s="204"/>
      <c r="H115" s="204"/>
      <c r="I115" s="207"/>
      <c r="J115" s="218">
        <f>BK115</f>
        <v>0</v>
      </c>
      <c r="K115" s="204"/>
      <c r="L115" s="209"/>
      <c r="M115" s="210"/>
      <c r="N115" s="211"/>
      <c r="O115" s="211"/>
      <c r="P115" s="212">
        <f>SUM(P116:P117)</f>
        <v>0</v>
      </c>
      <c r="Q115" s="211"/>
      <c r="R115" s="212">
        <f>SUM(R116:R117)</f>
        <v>1.3925475000000001</v>
      </c>
      <c r="S115" s="211"/>
      <c r="T115" s="213">
        <f>SUM(T116:T117)</f>
        <v>0</v>
      </c>
      <c r="AR115" s="214" t="s">
        <v>84</v>
      </c>
      <c r="AT115" s="215" t="s">
        <v>75</v>
      </c>
      <c r="AU115" s="215" t="s">
        <v>84</v>
      </c>
      <c r="AY115" s="214" t="s">
        <v>129</v>
      </c>
      <c r="BK115" s="216">
        <f>SUM(BK116:BK117)</f>
        <v>0</v>
      </c>
    </row>
    <row r="116" s="1" customFormat="1" ht="25.5" customHeight="1">
      <c r="B116" s="44"/>
      <c r="C116" s="219" t="s">
        <v>251</v>
      </c>
      <c r="D116" s="219" t="s">
        <v>131</v>
      </c>
      <c r="E116" s="220" t="s">
        <v>252</v>
      </c>
      <c r="F116" s="221" t="s">
        <v>253</v>
      </c>
      <c r="G116" s="222" t="s">
        <v>155</v>
      </c>
      <c r="H116" s="223">
        <v>0.45000000000000001</v>
      </c>
      <c r="I116" s="224"/>
      <c r="J116" s="225">
        <f>ROUND(I116*H116,2)</f>
        <v>0</v>
      </c>
      <c r="K116" s="221" t="s">
        <v>135</v>
      </c>
      <c r="L116" s="70"/>
      <c r="M116" s="226" t="s">
        <v>32</v>
      </c>
      <c r="N116" s="227" t="s">
        <v>47</v>
      </c>
      <c r="O116" s="45"/>
      <c r="P116" s="228">
        <f>O116*H116</f>
        <v>0</v>
      </c>
      <c r="Q116" s="228">
        <v>3.0945499999999999</v>
      </c>
      <c r="R116" s="228">
        <f>Q116*H116</f>
        <v>1.3925475000000001</v>
      </c>
      <c r="S116" s="228">
        <v>0</v>
      </c>
      <c r="T116" s="229">
        <f>S116*H116</f>
        <v>0</v>
      </c>
      <c r="AR116" s="21" t="s">
        <v>136</v>
      </c>
      <c r="AT116" s="21" t="s">
        <v>131</v>
      </c>
      <c r="AU116" s="21" t="s">
        <v>86</v>
      </c>
      <c r="AY116" s="21" t="s">
        <v>129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1" t="s">
        <v>84</v>
      </c>
      <c r="BK116" s="230">
        <f>ROUND(I116*H116,2)</f>
        <v>0</v>
      </c>
      <c r="BL116" s="21" t="s">
        <v>136</v>
      </c>
      <c r="BM116" s="21" t="s">
        <v>254</v>
      </c>
    </row>
    <row r="117" s="1" customFormat="1" ht="16.5" customHeight="1">
      <c r="B117" s="44"/>
      <c r="C117" s="219" t="s">
        <v>255</v>
      </c>
      <c r="D117" s="219" t="s">
        <v>131</v>
      </c>
      <c r="E117" s="220" t="s">
        <v>256</v>
      </c>
      <c r="F117" s="221" t="s">
        <v>257</v>
      </c>
      <c r="G117" s="222" t="s">
        <v>258</v>
      </c>
      <c r="H117" s="223">
        <v>2</v>
      </c>
      <c r="I117" s="224"/>
      <c r="J117" s="225">
        <f>ROUND(I117*H117,2)</f>
        <v>0</v>
      </c>
      <c r="K117" s="221" t="s">
        <v>32</v>
      </c>
      <c r="L117" s="70"/>
      <c r="M117" s="226" t="s">
        <v>32</v>
      </c>
      <c r="N117" s="227" t="s">
        <v>47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1" t="s">
        <v>136</v>
      </c>
      <c r="AT117" s="21" t="s">
        <v>131</v>
      </c>
      <c r="AU117" s="21" t="s">
        <v>86</v>
      </c>
      <c r="AY117" s="21" t="s">
        <v>129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1" t="s">
        <v>84</v>
      </c>
      <c r="BK117" s="230">
        <f>ROUND(I117*H117,2)</f>
        <v>0</v>
      </c>
      <c r="BL117" s="21" t="s">
        <v>136</v>
      </c>
      <c r="BM117" s="21" t="s">
        <v>259</v>
      </c>
    </row>
    <row r="118" s="10" customFormat="1" ht="29.88" customHeight="1">
      <c r="B118" s="203"/>
      <c r="C118" s="204"/>
      <c r="D118" s="205" t="s">
        <v>75</v>
      </c>
      <c r="E118" s="217" t="s">
        <v>148</v>
      </c>
      <c r="F118" s="217" t="s">
        <v>260</v>
      </c>
      <c r="G118" s="204"/>
      <c r="H118" s="204"/>
      <c r="I118" s="207"/>
      <c r="J118" s="218">
        <f>BK118</f>
        <v>0</v>
      </c>
      <c r="K118" s="204"/>
      <c r="L118" s="209"/>
      <c r="M118" s="210"/>
      <c r="N118" s="211"/>
      <c r="O118" s="211"/>
      <c r="P118" s="212">
        <f>SUM(P119:P120)</f>
        <v>0</v>
      </c>
      <c r="Q118" s="211"/>
      <c r="R118" s="212">
        <f>SUM(R119:R120)</f>
        <v>0</v>
      </c>
      <c r="S118" s="211"/>
      <c r="T118" s="213">
        <f>SUM(T119:T120)</f>
        <v>0</v>
      </c>
      <c r="AR118" s="214" t="s">
        <v>84</v>
      </c>
      <c r="AT118" s="215" t="s">
        <v>75</v>
      </c>
      <c r="AU118" s="215" t="s">
        <v>84</v>
      </c>
      <c r="AY118" s="214" t="s">
        <v>129</v>
      </c>
      <c r="BK118" s="216">
        <f>SUM(BK119:BK120)</f>
        <v>0</v>
      </c>
    </row>
    <row r="119" s="1" customFormat="1" ht="25.5" customHeight="1">
      <c r="B119" s="44"/>
      <c r="C119" s="219" t="s">
        <v>261</v>
      </c>
      <c r="D119" s="219" t="s">
        <v>131</v>
      </c>
      <c r="E119" s="220" t="s">
        <v>262</v>
      </c>
      <c r="F119" s="221" t="s">
        <v>263</v>
      </c>
      <c r="G119" s="222" t="s">
        <v>244</v>
      </c>
      <c r="H119" s="223">
        <v>746</v>
      </c>
      <c r="I119" s="224"/>
      <c r="J119" s="225">
        <f>ROUND(I119*H119,2)</f>
        <v>0</v>
      </c>
      <c r="K119" s="221" t="s">
        <v>135</v>
      </c>
      <c r="L119" s="70"/>
      <c r="M119" s="226" t="s">
        <v>32</v>
      </c>
      <c r="N119" s="227" t="s">
        <v>47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1" t="s">
        <v>136</v>
      </c>
      <c r="AT119" s="21" t="s">
        <v>131</v>
      </c>
      <c r="AU119" s="21" t="s">
        <v>86</v>
      </c>
      <c r="AY119" s="21" t="s">
        <v>129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1" t="s">
        <v>84</v>
      </c>
      <c r="BK119" s="230">
        <f>ROUND(I119*H119,2)</f>
        <v>0</v>
      </c>
      <c r="BL119" s="21" t="s">
        <v>136</v>
      </c>
      <c r="BM119" s="21" t="s">
        <v>264</v>
      </c>
    </row>
    <row r="120" s="1" customFormat="1" ht="25.5" customHeight="1">
      <c r="B120" s="44"/>
      <c r="C120" s="219" t="s">
        <v>265</v>
      </c>
      <c r="D120" s="219" t="s">
        <v>131</v>
      </c>
      <c r="E120" s="220" t="s">
        <v>266</v>
      </c>
      <c r="F120" s="221" t="s">
        <v>267</v>
      </c>
      <c r="G120" s="222" t="s">
        <v>244</v>
      </c>
      <c r="H120" s="223">
        <v>746</v>
      </c>
      <c r="I120" s="224"/>
      <c r="J120" s="225">
        <f>ROUND(I120*H120,2)</f>
        <v>0</v>
      </c>
      <c r="K120" s="221" t="s">
        <v>135</v>
      </c>
      <c r="L120" s="70"/>
      <c r="M120" s="226" t="s">
        <v>32</v>
      </c>
      <c r="N120" s="227" t="s">
        <v>47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1" t="s">
        <v>136</v>
      </c>
      <c r="AT120" s="21" t="s">
        <v>131</v>
      </c>
      <c r="AU120" s="21" t="s">
        <v>86</v>
      </c>
      <c r="AY120" s="21" t="s">
        <v>129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1" t="s">
        <v>84</v>
      </c>
      <c r="BK120" s="230">
        <f>ROUND(I120*H120,2)</f>
        <v>0</v>
      </c>
      <c r="BL120" s="21" t="s">
        <v>136</v>
      </c>
      <c r="BM120" s="21" t="s">
        <v>268</v>
      </c>
    </row>
    <row r="121" s="10" customFormat="1" ht="29.88" customHeight="1">
      <c r="B121" s="203"/>
      <c r="C121" s="204"/>
      <c r="D121" s="205" t="s">
        <v>75</v>
      </c>
      <c r="E121" s="217" t="s">
        <v>269</v>
      </c>
      <c r="F121" s="217" t="s">
        <v>270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P122</f>
        <v>0</v>
      </c>
      <c r="Q121" s="211"/>
      <c r="R121" s="212">
        <f>R122</f>
        <v>0</v>
      </c>
      <c r="S121" s="211"/>
      <c r="T121" s="213">
        <f>T122</f>
        <v>0</v>
      </c>
      <c r="AR121" s="214" t="s">
        <v>84</v>
      </c>
      <c r="AT121" s="215" t="s">
        <v>75</v>
      </c>
      <c r="AU121" s="215" t="s">
        <v>84</v>
      </c>
      <c r="AY121" s="214" t="s">
        <v>129</v>
      </c>
      <c r="BK121" s="216">
        <f>BK122</f>
        <v>0</v>
      </c>
    </row>
    <row r="122" s="1" customFormat="1" ht="25.5" customHeight="1">
      <c r="B122" s="44"/>
      <c r="C122" s="219" t="s">
        <v>271</v>
      </c>
      <c r="D122" s="219" t="s">
        <v>131</v>
      </c>
      <c r="E122" s="220" t="s">
        <v>272</v>
      </c>
      <c r="F122" s="221" t="s">
        <v>273</v>
      </c>
      <c r="G122" s="222" t="s">
        <v>216</v>
      </c>
      <c r="H122" s="223">
        <v>353.66699999999997</v>
      </c>
      <c r="I122" s="224"/>
      <c r="J122" s="225">
        <f>ROUND(I122*H122,2)</f>
        <v>0</v>
      </c>
      <c r="K122" s="221" t="s">
        <v>135</v>
      </c>
      <c r="L122" s="70"/>
      <c r="M122" s="226" t="s">
        <v>32</v>
      </c>
      <c r="N122" s="252" t="s">
        <v>47</v>
      </c>
      <c r="O122" s="253"/>
      <c r="P122" s="254">
        <f>O122*H122</f>
        <v>0</v>
      </c>
      <c r="Q122" s="254">
        <v>0</v>
      </c>
      <c r="R122" s="254">
        <f>Q122*H122</f>
        <v>0</v>
      </c>
      <c r="S122" s="254">
        <v>0</v>
      </c>
      <c r="T122" s="255">
        <f>S122*H122</f>
        <v>0</v>
      </c>
      <c r="AR122" s="21" t="s">
        <v>136</v>
      </c>
      <c r="AT122" s="21" t="s">
        <v>131</v>
      </c>
      <c r="AU122" s="21" t="s">
        <v>86</v>
      </c>
      <c r="AY122" s="21" t="s">
        <v>129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1" t="s">
        <v>84</v>
      </c>
      <c r="BK122" s="230">
        <f>ROUND(I122*H122,2)</f>
        <v>0</v>
      </c>
      <c r="BL122" s="21" t="s">
        <v>136</v>
      </c>
      <c r="BM122" s="21" t="s">
        <v>274</v>
      </c>
    </row>
    <row r="123" s="1" customFormat="1" ht="6.96" customHeight="1">
      <c r="B123" s="65"/>
      <c r="C123" s="66"/>
      <c r="D123" s="66"/>
      <c r="E123" s="66"/>
      <c r="F123" s="66"/>
      <c r="G123" s="66"/>
      <c r="H123" s="66"/>
      <c r="I123" s="164"/>
      <c r="J123" s="66"/>
      <c r="K123" s="66"/>
      <c r="L123" s="70"/>
    </row>
  </sheetData>
  <sheetProtection sheet="1" autoFilter="0" formatColumns="0" formatRows="0" objects="1" scenarios="1" spinCount="100000" saltValue="43Wzg4uV1CzRGbUr4+8L4Z83jHOE/cA9ZB1E5LrlSiFOe1eOEZerjyl8RoeXsdKviJGvddNJAUHGsJQwjiGfhA==" hashValue="fCB+CbV9w9EsAfuG1yEINlAOJv4Okgm7LiDOLVrlsZkEYOQdZppQeFXGkWIvc/W0DV1FgJxmc/zFR42YZvz/WA==" algorithmName="SHA-512" password="CC35"/>
  <autoFilter ref="C81:K122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5"/>
      <c r="C1" s="135"/>
      <c r="D1" s="136" t="s">
        <v>1</v>
      </c>
      <c r="E1" s="135"/>
      <c r="F1" s="137" t="s">
        <v>93</v>
      </c>
      <c r="G1" s="137" t="s">
        <v>94</v>
      </c>
      <c r="H1" s="137"/>
      <c r="I1" s="138"/>
      <c r="J1" s="137" t="s">
        <v>95</v>
      </c>
      <c r="K1" s="136" t="s">
        <v>96</v>
      </c>
      <c r="L1" s="137" t="s">
        <v>97</v>
      </c>
      <c r="M1" s="137"/>
      <c r="N1" s="137"/>
      <c r="O1" s="137"/>
      <c r="P1" s="137"/>
      <c r="Q1" s="137"/>
      <c r="R1" s="137"/>
      <c r="S1" s="137"/>
      <c r="T1" s="13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89</v>
      </c>
    </row>
    <row r="3" ht="6.96" customHeight="1">
      <c r="B3" s="22"/>
      <c r="C3" s="23"/>
      <c r="D3" s="23"/>
      <c r="E3" s="23"/>
      <c r="F3" s="23"/>
      <c r="G3" s="23"/>
      <c r="H3" s="23"/>
      <c r="I3" s="139"/>
      <c r="J3" s="23"/>
      <c r="K3" s="24"/>
      <c r="AT3" s="21" t="s">
        <v>86</v>
      </c>
    </row>
    <row r="4" ht="36.96" customHeight="1">
      <c r="B4" s="25"/>
      <c r="C4" s="26"/>
      <c r="D4" s="27" t="s">
        <v>98</v>
      </c>
      <c r="E4" s="26"/>
      <c r="F4" s="26"/>
      <c r="G4" s="26"/>
      <c r="H4" s="26"/>
      <c r="I4" s="140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40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40"/>
      <c r="J6" s="26"/>
      <c r="K6" s="28"/>
    </row>
    <row r="7" ht="16.5" customHeight="1">
      <c r="B7" s="25"/>
      <c r="C7" s="26"/>
      <c r="D7" s="26"/>
      <c r="E7" s="141" t="str">
        <f>'Rekapitulace stavby'!K6</f>
        <v>Rekonstrukce úseku Mlýnské stoky</v>
      </c>
      <c r="F7" s="37"/>
      <c r="G7" s="37"/>
      <c r="H7" s="37"/>
      <c r="I7" s="140"/>
      <c r="J7" s="26"/>
      <c r="K7" s="28"/>
    </row>
    <row r="8" s="1" customFormat="1">
      <c r="B8" s="44"/>
      <c r="C8" s="45"/>
      <c r="D8" s="37" t="s">
        <v>99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275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7" t="s">
        <v>20</v>
      </c>
      <c r="E11" s="45"/>
      <c r="F11" s="32" t="s">
        <v>21</v>
      </c>
      <c r="G11" s="45"/>
      <c r="H11" s="45"/>
      <c r="I11" s="144" t="s">
        <v>22</v>
      </c>
      <c r="J11" s="32" t="s">
        <v>23</v>
      </c>
      <c r="K11" s="49"/>
    </row>
    <row r="12" s="1" customFormat="1" ht="14.4" customHeight="1">
      <c r="B12" s="44"/>
      <c r="C12" s="45"/>
      <c r="D12" s="37" t="s">
        <v>24</v>
      </c>
      <c r="E12" s="45"/>
      <c r="F12" s="32" t="s">
        <v>25</v>
      </c>
      <c r="G12" s="45"/>
      <c r="H12" s="45"/>
      <c r="I12" s="144" t="s">
        <v>26</v>
      </c>
      <c r="J12" s="145" t="str">
        <f>'Rekapitulace stavby'!AN8</f>
        <v>10. 3. 2018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7" t="s">
        <v>30</v>
      </c>
      <c r="E14" s="45"/>
      <c r="F14" s="45"/>
      <c r="G14" s="45"/>
      <c r="H14" s="45"/>
      <c r="I14" s="144" t="s">
        <v>31</v>
      </c>
      <c r="J14" s="32" t="s">
        <v>38</v>
      </c>
      <c r="K14" s="49"/>
    </row>
    <row r="15" s="1" customFormat="1" ht="18" customHeight="1">
      <c r="B15" s="44"/>
      <c r="C15" s="45"/>
      <c r="D15" s="45"/>
      <c r="E15" s="32" t="s">
        <v>33</v>
      </c>
      <c r="F15" s="45"/>
      <c r="G15" s="45"/>
      <c r="H15" s="45"/>
      <c r="I15" s="144" t="s">
        <v>34</v>
      </c>
      <c r="J15" s="32" t="s">
        <v>101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7" t="s">
        <v>35</v>
      </c>
      <c r="E17" s="45"/>
      <c r="F17" s="45"/>
      <c r="G17" s="45"/>
      <c r="H17" s="45"/>
      <c r="I17" s="144" t="s">
        <v>31</v>
      </c>
      <c r="J17" s="32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2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34</v>
      </c>
      <c r="J18" s="32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7" t="s">
        <v>37</v>
      </c>
      <c r="E20" s="45"/>
      <c r="F20" s="45"/>
      <c r="G20" s="45"/>
      <c r="H20" s="45"/>
      <c r="I20" s="144" t="s">
        <v>31</v>
      </c>
      <c r="J20" s="32" t="s">
        <v>32</v>
      </c>
      <c r="K20" s="49"/>
    </row>
    <row r="21" s="1" customFormat="1" ht="18" customHeight="1">
      <c r="B21" s="44"/>
      <c r="C21" s="45"/>
      <c r="D21" s="45"/>
      <c r="E21" s="32" t="s">
        <v>39</v>
      </c>
      <c r="F21" s="45"/>
      <c r="G21" s="45"/>
      <c r="H21" s="45"/>
      <c r="I21" s="144" t="s">
        <v>34</v>
      </c>
      <c r="J21" s="32" t="s">
        <v>32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7" t="s">
        <v>41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32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42</v>
      </c>
      <c r="E27" s="45"/>
      <c r="F27" s="45"/>
      <c r="G27" s="45"/>
      <c r="H27" s="45"/>
      <c r="I27" s="142"/>
      <c r="J27" s="153">
        <f>ROUND(J82,2)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44</v>
      </c>
      <c r="G29" s="45"/>
      <c r="H29" s="45"/>
      <c r="I29" s="154" t="s">
        <v>43</v>
      </c>
      <c r="J29" s="50" t="s">
        <v>45</v>
      </c>
      <c r="K29" s="49"/>
    </row>
    <row r="30" s="1" customFormat="1" ht="14.4" customHeight="1">
      <c r="B30" s="44"/>
      <c r="C30" s="45"/>
      <c r="D30" s="53" t="s">
        <v>46</v>
      </c>
      <c r="E30" s="53" t="s">
        <v>47</v>
      </c>
      <c r="F30" s="155">
        <f>ROUND(SUM(BE82:BE99), 2)</f>
        <v>0</v>
      </c>
      <c r="G30" s="45"/>
      <c r="H30" s="45"/>
      <c r="I30" s="156">
        <v>0.20999999999999999</v>
      </c>
      <c r="J30" s="155">
        <f>ROUND(ROUND((SUM(BE82:BE99)), 2)*I30, 2)</f>
        <v>0</v>
      </c>
      <c r="K30" s="49"/>
    </row>
    <row r="31" s="1" customFormat="1" ht="14.4" customHeight="1">
      <c r="B31" s="44"/>
      <c r="C31" s="45"/>
      <c r="D31" s="45"/>
      <c r="E31" s="53" t="s">
        <v>48</v>
      </c>
      <c r="F31" s="155">
        <f>ROUND(SUM(BF82:BF99), 2)</f>
        <v>0</v>
      </c>
      <c r="G31" s="45"/>
      <c r="H31" s="45"/>
      <c r="I31" s="156">
        <v>0.14999999999999999</v>
      </c>
      <c r="J31" s="155">
        <f>ROUND(ROUND((SUM(BF82:BF99)),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49</v>
      </c>
      <c r="F32" s="155">
        <f>ROUND(SUM(BG82:BG99),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50</v>
      </c>
      <c r="F33" s="155">
        <f>ROUND(SUM(BH82:BH99),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55">
        <f>ROUND(SUM(BI82:BI99),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52</v>
      </c>
      <c r="E36" s="96"/>
      <c r="F36" s="96"/>
      <c r="G36" s="159" t="s">
        <v>53</v>
      </c>
      <c r="H36" s="160" t="s">
        <v>54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7" t="s">
        <v>102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7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úseku Mlýnské stoky</v>
      </c>
      <c r="F45" s="37"/>
      <c r="G45" s="37"/>
      <c r="H45" s="37"/>
      <c r="I45" s="142"/>
      <c r="J45" s="45"/>
      <c r="K45" s="49"/>
    </row>
    <row r="46" s="1" customFormat="1" ht="14.4" customHeight="1">
      <c r="B46" s="44"/>
      <c r="C46" s="37" t="s">
        <v>99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3182 - SO 02 - příjezdová komunikace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7" t="s">
        <v>24</v>
      </c>
      <c r="D49" s="45"/>
      <c r="E49" s="45"/>
      <c r="F49" s="32" t="str">
        <f>F12</f>
        <v>Třeboň</v>
      </c>
      <c r="G49" s="45"/>
      <c r="H49" s="45"/>
      <c r="I49" s="144" t="s">
        <v>26</v>
      </c>
      <c r="J49" s="145" t="str">
        <f>IF(J12="","",J12)</f>
        <v>10. 3. 2018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7" t="s">
        <v>30</v>
      </c>
      <c r="D51" s="45"/>
      <c r="E51" s="45"/>
      <c r="F51" s="32" t="str">
        <f>E15</f>
        <v>Město Třeboň</v>
      </c>
      <c r="G51" s="45"/>
      <c r="H51" s="45"/>
      <c r="I51" s="144" t="s">
        <v>37</v>
      </c>
      <c r="J51" s="42" t="str">
        <f>E21</f>
        <v>Ing. Vilém Šedivý</v>
      </c>
      <c r="K51" s="49"/>
    </row>
    <row r="52" s="1" customFormat="1" ht="14.4" customHeight="1">
      <c r="B52" s="44"/>
      <c r="C52" s="37" t="s">
        <v>35</v>
      </c>
      <c r="D52" s="45"/>
      <c r="E52" s="45"/>
      <c r="F52" s="32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103</v>
      </c>
      <c r="D54" s="157"/>
      <c r="E54" s="157"/>
      <c r="F54" s="157"/>
      <c r="G54" s="157"/>
      <c r="H54" s="157"/>
      <c r="I54" s="171"/>
      <c r="J54" s="172" t="s">
        <v>104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105</v>
      </c>
      <c r="D56" s="45"/>
      <c r="E56" s="45"/>
      <c r="F56" s="45"/>
      <c r="G56" s="45"/>
      <c r="H56" s="45"/>
      <c r="I56" s="142"/>
      <c r="J56" s="153">
        <f>J82</f>
        <v>0</v>
      </c>
      <c r="K56" s="49"/>
      <c r="AU56" s="21" t="s">
        <v>106</v>
      </c>
    </row>
    <row r="57" s="7" customFormat="1" ht="24.96" customHeight="1">
      <c r="B57" s="175"/>
      <c r="C57" s="176"/>
      <c r="D57" s="177" t="s">
        <v>107</v>
      </c>
      <c r="E57" s="178"/>
      <c r="F57" s="178"/>
      <c r="G57" s="178"/>
      <c r="H57" s="178"/>
      <c r="I57" s="179"/>
      <c r="J57" s="180">
        <f>J83</f>
        <v>0</v>
      </c>
      <c r="K57" s="181"/>
    </row>
    <row r="58" s="8" customFormat="1" ht="19.92" customHeight="1">
      <c r="B58" s="182"/>
      <c r="C58" s="183"/>
      <c r="D58" s="184" t="s">
        <v>108</v>
      </c>
      <c r="E58" s="185"/>
      <c r="F58" s="185"/>
      <c r="G58" s="185"/>
      <c r="H58" s="185"/>
      <c r="I58" s="186"/>
      <c r="J58" s="187">
        <f>J84</f>
        <v>0</v>
      </c>
      <c r="K58" s="188"/>
    </row>
    <row r="59" s="8" customFormat="1" ht="19.92" customHeight="1">
      <c r="B59" s="182"/>
      <c r="C59" s="183"/>
      <c r="D59" s="184" t="s">
        <v>109</v>
      </c>
      <c r="E59" s="185"/>
      <c r="F59" s="185"/>
      <c r="G59" s="185"/>
      <c r="H59" s="185"/>
      <c r="I59" s="186"/>
      <c r="J59" s="187">
        <f>J88</f>
        <v>0</v>
      </c>
      <c r="K59" s="188"/>
    </row>
    <row r="60" s="8" customFormat="1" ht="19.92" customHeight="1">
      <c r="B60" s="182"/>
      <c r="C60" s="183"/>
      <c r="D60" s="184" t="s">
        <v>111</v>
      </c>
      <c r="E60" s="185"/>
      <c r="F60" s="185"/>
      <c r="G60" s="185"/>
      <c r="H60" s="185"/>
      <c r="I60" s="186"/>
      <c r="J60" s="187">
        <f>J92</f>
        <v>0</v>
      </c>
      <c r="K60" s="188"/>
    </row>
    <row r="61" s="8" customFormat="1" ht="19.92" customHeight="1">
      <c r="B61" s="182"/>
      <c r="C61" s="183"/>
      <c r="D61" s="184" t="s">
        <v>276</v>
      </c>
      <c r="E61" s="185"/>
      <c r="F61" s="185"/>
      <c r="G61" s="185"/>
      <c r="H61" s="185"/>
      <c r="I61" s="186"/>
      <c r="J61" s="187">
        <f>J95</f>
        <v>0</v>
      </c>
      <c r="K61" s="188"/>
    </row>
    <row r="62" s="8" customFormat="1" ht="19.92" customHeight="1">
      <c r="B62" s="182"/>
      <c r="C62" s="183"/>
      <c r="D62" s="184" t="s">
        <v>112</v>
      </c>
      <c r="E62" s="185"/>
      <c r="F62" s="185"/>
      <c r="G62" s="185"/>
      <c r="H62" s="185"/>
      <c r="I62" s="186"/>
      <c r="J62" s="187">
        <f>J98</f>
        <v>0</v>
      </c>
      <c r="K62" s="188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42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7"/>
      <c r="J68" s="69"/>
      <c r="K68" s="69"/>
      <c r="L68" s="70"/>
    </row>
    <row r="69" s="1" customFormat="1" ht="36.96" customHeight="1">
      <c r="B69" s="44"/>
      <c r="C69" s="71" t="s">
        <v>113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6.5" customHeight="1">
      <c r="B72" s="44"/>
      <c r="C72" s="72"/>
      <c r="D72" s="72"/>
      <c r="E72" s="190" t="str">
        <f>E7</f>
        <v>Rekonstrukce úseku Mlýnské stoky</v>
      </c>
      <c r="F72" s="74"/>
      <c r="G72" s="74"/>
      <c r="H72" s="74"/>
      <c r="I72" s="189"/>
      <c r="J72" s="72"/>
      <c r="K72" s="72"/>
      <c r="L72" s="70"/>
    </row>
    <row r="73" s="1" customFormat="1" ht="14.4" customHeight="1">
      <c r="B73" s="44"/>
      <c r="C73" s="74" t="s">
        <v>99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7.25" customHeight="1">
      <c r="B74" s="44"/>
      <c r="C74" s="72"/>
      <c r="D74" s="72"/>
      <c r="E74" s="80" t="str">
        <f>E9</f>
        <v>3182 - SO 02 - příjezdová komunikace</v>
      </c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8" customHeight="1">
      <c r="B76" s="44"/>
      <c r="C76" s="74" t="s">
        <v>24</v>
      </c>
      <c r="D76" s="72"/>
      <c r="E76" s="72"/>
      <c r="F76" s="191" t="str">
        <f>F12</f>
        <v>Třeboň</v>
      </c>
      <c r="G76" s="72"/>
      <c r="H76" s="72"/>
      <c r="I76" s="192" t="s">
        <v>26</v>
      </c>
      <c r="J76" s="83" t="str">
        <f>IF(J12="","",J12)</f>
        <v>10. 3. 2018</v>
      </c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>
      <c r="B78" s="44"/>
      <c r="C78" s="74" t="s">
        <v>30</v>
      </c>
      <c r="D78" s="72"/>
      <c r="E78" s="72"/>
      <c r="F78" s="191" t="str">
        <f>E15</f>
        <v>Město Třeboň</v>
      </c>
      <c r="G78" s="72"/>
      <c r="H78" s="72"/>
      <c r="I78" s="192" t="s">
        <v>37</v>
      </c>
      <c r="J78" s="191" t="str">
        <f>E21</f>
        <v>Ing. Vilém Šedivý</v>
      </c>
      <c r="K78" s="72"/>
      <c r="L78" s="70"/>
    </row>
    <row r="79" s="1" customFormat="1" ht="14.4" customHeight="1">
      <c r="B79" s="44"/>
      <c r="C79" s="74" t="s">
        <v>35</v>
      </c>
      <c r="D79" s="72"/>
      <c r="E79" s="72"/>
      <c r="F79" s="191" t="str">
        <f>IF(E18="","",E18)</f>
        <v/>
      </c>
      <c r="G79" s="72"/>
      <c r="H79" s="72"/>
      <c r="I79" s="189"/>
      <c r="J79" s="72"/>
      <c r="K79" s="72"/>
      <c r="L79" s="70"/>
    </row>
    <row r="80" s="1" customFormat="1" ht="10.32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9" customFormat="1" ht="29.28" customHeight="1">
      <c r="B81" s="193"/>
      <c r="C81" s="194" t="s">
        <v>114</v>
      </c>
      <c r="D81" s="195" t="s">
        <v>61</v>
      </c>
      <c r="E81" s="195" t="s">
        <v>57</v>
      </c>
      <c r="F81" s="195" t="s">
        <v>115</v>
      </c>
      <c r="G81" s="195" t="s">
        <v>116</v>
      </c>
      <c r="H81" s="195" t="s">
        <v>117</v>
      </c>
      <c r="I81" s="196" t="s">
        <v>118</v>
      </c>
      <c r="J81" s="195" t="s">
        <v>104</v>
      </c>
      <c r="K81" s="197" t="s">
        <v>119</v>
      </c>
      <c r="L81" s="198"/>
      <c r="M81" s="100" t="s">
        <v>120</v>
      </c>
      <c r="N81" s="101" t="s">
        <v>46</v>
      </c>
      <c r="O81" s="101" t="s">
        <v>121</v>
      </c>
      <c r="P81" s="101" t="s">
        <v>122</v>
      </c>
      <c r="Q81" s="101" t="s">
        <v>123</v>
      </c>
      <c r="R81" s="101" t="s">
        <v>124</v>
      </c>
      <c r="S81" s="101" t="s">
        <v>125</v>
      </c>
      <c r="T81" s="102" t="s">
        <v>126</v>
      </c>
    </row>
    <row r="82" s="1" customFormat="1" ht="29.28" customHeight="1">
      <c r="B82" s="44"/>
      <c r="C82" s="106" t="s">
        <v>105</v>
      </c>
      <c r="D82" s="72"/>
      <c r="E82" s="72"/>
      <c r="F82" s="72"/>
      <c r="G82" s="72"/>
      <c r="H82" s="72"/>
      <c r="I82" s="189"/>
      <c r="J82" s="199">
        <f>BK82</f>
        <v>0</v>
      </c>
      <c r="K82" s="72"/>
      <c r="L82" s="70"/>
      <c r="M82" s="103"/>
      <c r="N82" s="104"/>
      <c r="O82" s="104"/>
      <c r="P82" s="200">
        <f>P83</f>
        <v>0</v>
      </c>
      <c r="Q82" s="104"/>
      <c r="R82" s="200">
        <f>R83</f>
        <v>91.30968</v>
      </c>
      <c r="S82" s="104"/>
      <c r="T82" s="201">
        <f>T83</f>
        <v>0</v>
      </c>
      <c r="AT82" s="21" t="s">
        <v>75</v>
      </c>
      <c r="AU82" s="21" t="s">
        <v>106</v>
      </c>
      <c r="BK82" s="202">
        <f>BK83</f>
        <v>0</v>
      </c>
    </row>
    <row r="83" s="10" customFormat="1" ht="37.44" customHeight="1">
      <c r="B83" s="203"/>
      <c r="C83" s="204"/>
      <c r="D83" s="205" t="s">
        <v>75</v>
      </c>
      <c r="E83" s="206" t="s">
        <v>127</v>
      </c>
      <c r="F83" s="206" t="s">
        <v>128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P84+P88+P92+P95+P98</f>
        <v>0</v>
      </c>
      <c r="Q83" s="211"/>
      <c r="R83" s="212">
        <f>R84+R88+R92+R95+R98</f>
        <v>91.30968</v>
      </c>
      <c r="S83" s="211"/>
      <c r="T83" s="213">
        <f>T84+T88+T92+T95+T98</f>
        <v>0</v>
      </c>
      <c r="AR83" s="214" t="s">
        <v>84</v>
      </c>
      <c r="AT83" s="215" t="s">
        <v>75</v>
      </c>
      <c r="AU83" s="215" t="s">
        <v>76</v>
      </c>
      <c r="AY83" s="214" t="s">
        <v>129</v>
      </c>
      <c r="BK83" s="216">
        <f>BK84+BK88+BK92+BK95+BK98</f>
        <v>0</v>
      </c>
    </row>
    <row r="84" s="10" customFormat="1" ht="19.92" customHeight="1">
      <c r="B84" s="203"/>
      <c r="C84" s="204"/>
      <c r="D84" s="205" t="s">
        <v>75</v>
      </c>
      <c r="E84" s="217" t="s">
        <v>84</v>
      </c>
      <c r="F84" s="217" t="s">
        <v>130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SUM(P85:P87)</f>
        <v>0</v>
      </c>
      <c r="Q84" s="211"/>
      <c r="R84" s="212">
        <f>SUM(R85:R87)</f>
        <v>0</v>
      </c>
      <c r="S84" s="211"/>
      <c r="T84" s="213">
        <f>SUM(T85:T87)</f>
        <v>0</v>
      </c>
      <c r="AR84" s="214" t="s">
        <v>84</v>
      </c>
      <c r="AT84" s="215" t="s">
        <v>75</v>
      </c>
      <c r="AU84" s="215" t="s">
        <v>84</v>
      </c>
      <c r="AY84" s="214" t="s">
        <v>129</v>
      </c>
      <c r="BK84" s="216">
        <f>SUM(BK85:BK87)</f>
        <v>0</v>
      </c>
    </row>
    <row r="85" s="1" customFormat="1" ht="38.25" customHeight="1">
      <c r="B85" s="44"/>
      <c r="C85" s="219" t="s">
        <v>84</v>
      </c>
      <c r="D85" s="219" t="s">
        <v>131</v>
      </c>
      <c r="E85" s="220" t="s">
        <v>277</v>
      </c>
      <c r="F85" s="221" t="s">
        <v>278</v>
      </c>
      <c r="G85" s="222" t="s">
        <v>155</v>
      </c>
      <c r="H85" s="223">
        <v>96</v>
      </c>
      <c r="I85" s="224"/>
      <c r="J85" s="225">
        <f>ROUND(I85*H85,2)</f>
        <v>0</v>
      </c>
      <c r="K85" s="221" t="s">
        <v>135</v>
      </c>
      <c r="L85" s="70"/>
      <c r="M85" s="226" t="s">
        <v>32</v>
      </c>
      <c r="N85" s="227" t="s">
        <v>47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1" t="s">
        <v>136</v>
      </c>
      <c r="AT85" s="21" t="s">
        <v>131</v>
      </c>
      <c r="AU85" s="21" t="s">
        <v>86</v>
      </c>
      <c r="AY85" s="21" t="s">
        <v>129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1" t="s">
        <v>84</v>
      </c>
      <c r="BK85" s="230">
        <f>ROUND(I85*H85,2)</f>
        <v>0</v>
      </c>
      <c r="BL85" s="21" t="s">
        <v>136</v>
      </c>
      <c r="BM85" s="21" t="s">
        <v>279</v>
      </c>
    </row>
    <row r="86" s="1" customFormat="1" ht="25.5" customHeight="1">
      <c r="B86" s="44"/>
      <c r="C86" s="219" t="s">
        <v>86</v>
      </c>
      <c r="D86" s="219" t="s">
        <v>131</v>
      </c>
      <c r="E86" s="220" t="s">
        <v>280</v>
      </c>
      <c r="F86" s="221" t="s">
        <v>281</v>
      </c>
      <c r="G86" s="222" t="s">
        <v>155</v>
      </c>
      <c r="H86" s="223">
        <v>96</v>
      </c>
      <c r="I86" s="224"/>
      <c r="J86" s="225">
        <f>ROUND(I86*H86,2)</f>
        <v>0</v>
      </c>
      <c r="K86" s="221" t="s">
        <v>135</v>
      </c>
      <c r="L86" s="70"/>
      <c r="M86" s="226" t="s">
        <v>32</v>
      </c>
      <c r="N86" s="227" t="s">
        <v>47</v>
      </c>
      <c r="O86" s="4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AR86" s="21" t="s">
        <v>136</v>
      </c>
      <c r="AT86" s="21" t="s">
        <v>131</v>
      </c>
      <c r="AU86" s="21" t="s">
        <v>86</v>
      </c>
      <c r="AY86" s="21" t="s">
        <v>129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1" t="s">
        <v>84</v>
      </c>
      <c r="BK86" s="230">
        <f>ROUND(I86*H86,2)</f>
        <v>0</v>
      </c>
      <c r="BL86" s="21" t="s">
        <v>136</v>
      </c>
      <c r="BM86" s="21" t="s">
        <v>282</v>
      </c>
    </row>
    <row r="87" s="1" customFormat="1" ht="38.25" customHeight="1">
      <c r="B87" s="44"/>
      <c r="C87" s="219" t="s">
        <v>141</v>
      </c>
      <c r="D87" s="219" t="s">
        <v>131</v>
      </c>
      <c r="E87" s="220" t="s">
        <v>283</v>
      </c>
      <c r="F87" s="221" t="s">
        <v>284</v>
      </c>
      <c r="G87" s="222" t="s">
        <v>155</v>
      </c>
      <c r="H87" s="223">
        <v>96</v>
      </c>
      <c r="I87" s="224"/>
      <c r="J87" s="225">
        <f>ROUND(I87*H87,2)</f>
        <v>0</v>
      </c>
      <c r="K87" s="221" t="s">
        <v>135</v>
      </c>
      <c r="L87" s="70"/>
      <c r="M87" s="226" t="s">
        <v>32</v>
      </c>
      <c r="N87" s="227" t="s">
        <v>47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1" t="s">
        <v>136</v>
      </c>
      <c r="AT87" s="21" t="s">
        <v>131</v>
      </c>
      <c r="AU87" s="21" t="s">
        <v>86</v>
      </c>
      <c r="AY87" s="21" t="s">
        <v>129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1" t="s">
        <v>84</v>
      </c>
      <c r="BK87" s="230">
        <f>ROUND(I87*H87,2)</f>
        <v>0</v>
      </c>
      <c r="BL87" s="21" t="s">
        <v>136</v>
      </c>
      <c r="BM87" s="21" t="s">
        <v>285</v>
      </c>
    </row>
    <row r="88" s="10" customFormat="1" ht="29.88" customHeight="1">
      <c r="B88" s="203"/>
      <c r="C88" s="204"/>
      <c r="D88" s="205" t="s">
        <v>75</v>
      </c>
      <c r="E88" s="217" t="s">
        <v>141</v>
      </c>
      <c r="F88" s="217" t="s">
        <v>222</v>
      </c>
      <c r="G88" s="204"/>
      <c r="H88" s="204"/>
      <c r="I88" s="207"/>
      <c r="J88" s="218">
        <f>BK88</f>
        <v>0</v>
      </c>
      <c r="K88" s="204"/>
      <c r="L88" s="209"/>
      <c r="M88" s="210"/>
      <c r="N88" s="211"/>
      <c r="O88" s="211"/>
      <c r="P88" s="212">
        <f>SUM(P89:P91)</f>
        <v>0</v>
      </c>
      <c r="Q88" s="211"/>
      <c r="R88" s="212">
        <f>SUM(R89:R91)</f>
        <v>91.30968</v>
      </c>
      <c r="S88" s="211"/>
      <c r="T88" s="213">
        <f>SUM(T89:T91)</f>
        <v>0</v>
      </c>
      <c r="AR88" s="214" t="s">
        <v>84</v>
      </c>
      <c r="AT88" s="215" t="s">
        <v>75</v>
      </c>
      <c r="AU88" s="215" t="s">
        <v>84</v>
      </c>
      <c r="AY88" s="214" t="s">
        <v>129</v>
      </c>
      <c r="BK88" s="216">
        <f>SUM(BK89:BK91)</f>
        <v>0</v>
      </c>
    </row>
    <row r="89" s="1" customFormat="1" ht="25.5" customHeight="1">
      <c r="B89" s="44"/>
      <c r="C89" s="219" t="s">
        <v>136</v>
      </c>
      <c r="D89" s="219" t="s">
        <v>131</v>
      </c>
      <c r="E89" s="220" t="s">
        <v>224</v>
      </c>
      <c r="F89" s="221" t="s">
        <v>225</v>
      </c>
      <c r="G89" s="222" t="s">
        <v>155</v>
      </c>
      <c r="H89" s="223">
        <v>32.399999999999999</v>
      </c>
      <c r="I89" s="224"/>
      <c r="J89" s="225">
        <f>ROUND(I89*H89,2)</f>
        <v>0</v>
      </c>
      <c r="K89" s="221" t="s">
        <v>135</v>
      </c>
      <c r="L89" s="70"/>
      <c r="M89" s="226" t="s">
        <v>32</v>
      </c>
      <c r="N89" s="227" t="s">
        <v>47</v>
      </c>
      <c r="O89" s="45"/>
      <c r="P89" s="228">
        <f>O89*H89</f>
        <v>0</v>
      </c>
      <c r="Q89" s="228">
        <v>0.079549999999999996</v>
      </c>
      <c r="R89" s="228">
        <f>Q89*H89</f>
        <v>2.5774199999999996</v>
      </c>
      <c r="S89" s="228">
        <v>0</v>
      </c>
      <c r="T89" s="229">
        <f>S89*H89</f>
        <v>0</v>
      </c>
      <c r="AR89" s="21" t="s">
        <v>136</v>
      </c>
      <c r="AT89" s="21" t="s">
        <v>131</v>
      </c>
      <c r="AU89" s="21" t="s">
        <v>86</v>
      </c>
      <c r="AY89" s="21" t="s">
        <v>129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1" t="s">
        <v>84</v>
      </c>
      <c r="BK89" s="230">
        <f>ROUND(I89*H89,2)</f>
        <v>0</v>
      </c>
      <c r="BL89" s="21" t="s">
        <v>136</v>
      </c>
      <c r="BM89" s="21" t="s">
        <v>286</v>
      </c>
    </row>
    <row r="90" s="1" customFormat="1" ht="16.5" customHeight="1">
      <c r="B90" s="44"/>
      <c r="C90" s="242" t="s">
        <v>148</v>
      </c>
      <c r="D90" s="242" t="s">
        <v>228</v>
      </c>
      <c r="E90" s="243" t="s">
        <v>287</v>
      </c>
      <c r="F90" s="244" t="s">
        <v>288</v>
      </c>
      <c r="G90" s="245" t="s">
        <v>134</v>
      </c>
      <c r="H90" s="246">
        <v>30</v>
      </c>
      <c r="I90" s="247"/>
      <c r="J90" s="248">
        <f>ROUND(I90*H90,2)</f>
        <v>0</v>
      </c>
      <c r="K90" s="244" t="s">
        <v>135</v>
      </c>
      <c r="L90" s="249"/>
      <c r="M90" s="250" t="s">
        <v>32</v>
      </c>
      <c r="N90" s="251" t="s">
        <v>47</v>
      </c>
      <c r="O90" s="45"/>
      <c r="P90" s="228">
        <f>O90*H90</f>
        <v>0</v>
      </c>
      <c r="Q90" s="228">
        <v>2.7000000000000002</v>
      </c>
      <c r="R90" s="228">
        <f>Q90*H90</f>
        <v>81</v>
      </c>
      <c r="S90" s="228">
        <v>0</v>
      </c>
      <c r="T90" s="229">
        <f>S90*H90</f>
        <v>0</v>
      </c>
      <c r="AR90" s="21" t="s">
        <v>161</v>
      </c>
      <c r="AT90" s="21" t="s">
        <v>228</v>
      </c>
      <c r="AU90" s="21" t="s">
        <v>86</v>
      </c>
      <c r="AY90" s="21" t="s">
        <v>129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1" t="s">
        <v>84</v>
      </c>
      <c r="BK90" s="230">
        <f>ROUND(I90*H90,2)</f>
        <v>0</v>
      </c>
      <c r="BL90" s="21" t="s">
        <v>136</v>
      </c>
      <c r="BM90" s="21" t="s">
        <v>289</v>
      </c>
    </row>
    <row r="91" s="1" customFormat="1" ht="25.5" customHeight="1">
      <c r="B91" s="44"/>
      <c r="C91" s="219" t="s">
        <v>152</v>
      </c>
      <c r="D91" s="219" t="s">
        <v>131</v>
      </c>
      <c r="E91" s="220" t="s">
        <v>224</v>
      </c>
      <c r="F91" s="221" t="s">
        <v>225</v>
      </c>
      <c r="G91" s="222" t="s">
        <v>155</v>
      </c>
      <c r="H91" s="223">
        <v>97.200000000000003</v>
      </c>
      <c r="I91" s="224"/>
      <c r="J91" s="225">
        <f>ROUND(I91*H91,2)</f>
        <v>0</v>
      </c>
      <c r="K91" s="221" t="s">
        <v>135</v>
      </c>
      <c r="L91" s="70"/>
      <c r="M91" s="226" t="s">
        <v>32</v>
      </c>
      <c r="N91" s="227" t="s">
        <v>47</v>
      </c>
      <c r="O91" s="45"/>
      <c r="P91" s="228">
        <f>O91*H91</f>
        <v>0</v>
      </c>
      <c r="Q91" s="228">
        <v>0.079549999999999996</v>
      </c>
      <c r="R91" s="228">
        <f>Q91*H91</f>
        <v>7.7322600000000001</v>
      </c>
      <c r="S91" s="228">
        <v>0</v>
      </c>
      <c r="T91" s="229">
        <f>S91*H91</f>
        <v>0</v>
      </c>
      <c r="AR91" s="21" t="s">
        <v>136</v>
      </c>
      <c r="AT91" s="21" t="s">
        <v>131</v>
      </c>
      <c r="AU91" s="21" t="s">
        <v>86</v>
      </c>
      <c r="AY91" s="21" t="s">
        <v>129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1" t="s">
        <v>84</v>
      </c>
      <c r="BK91" s="230">
        <f>ROUND(I91*H91,2)</f>
        <v>0</v>
      </c>
      <c r="BL91" s="21" t="s">
        <v>136</v>
      </c>
      <c r="BM91" s="21" t="s">
        <v>290</v>
      </c>
    </row>
    <row r="92" s="10" customFormat="1" ht="29.88" customHeight="1">
      <c r="B92" s="203"/>
      <c r="C92" s="204"/>
      <c r="D92" s="205" t="s">
        <v>75</v>
      </c>
      <c r="E92" s="217" t="s">
        <v>148</v>
      </c>
      <c r="F92" s="217" t="s">
        <v>260</v>
      </c>
      <c r="G92" s="204"/>
      <c r="H92" s="204"/>
      <c r="I92" s="207"/>
      <c r="J92" s="218">
        <f>BK92</f>
        <v>0</v>
      </c>
      <c r="K92" s="204"/>
      <c r="L92" s="209"/>
      <c r="M92" s="210"/>
      <c r="N92" s="211"/>
      <c r="O92" s="211"/>
      <c r="P92" s="212">
        <f>SUM(P93:P94)</f>
        <v>0</v>
      </c>
      <c r="Q92" s="211"/>
      <c r="R92" s="212">
        <f>SUM(R93:R94)</f>
        <v>0</v>
      </c>
      <c r="S92" s="211"/>
      <c r="T92" s="213">
        <f>SUM(T93:T94)</f>
        <v>0</v>
      </c>
      <c r="AR92" s="214" t="s">
        <v>84</v>
      </c>
      <c r="AT92" s="215" t="s">
        <v>75</v>
      </c>
      <c r="AU92" s="215" t="s">
        <v>84</v>
      </c>
      <c r="AY92" s="214" t="s">
        <v>129</v>
      </c>
      <c r="BK92" s="216">
        <f>SUM(BK93:BK94)</f>
        <v>0</v>
      </c>
    </row>
    <row r="93" s="1" customFormat="1" ht="25.5" customHeight="1">
      <c r="B93" s="44"/>
      <c r="C93" s="219" t="s">
        <v>157</v>
      </c>
      <c r="D93" s="219" t="s">
        <v>131</v>
      </c>
      <c r="E93" s="220" t="s">
        <v>291</v>
      </c>
      <c r="F93" s="221" t="s">
        <v>292</v>
      </c>
      <c r="G93" s="222" t="s">
        <v>244</v>
      </c>
      <c r="H93" s="223">
        <v>120</v>
      </c>
      <c r="I93" s="224"/>
      <c r="J93" s="225">
        <f>ROUND(I93*H93,2)</f>
        <v>0</v>
      </c>
      <c r="K93" s="221" t="s">
        <v>135</v>
      </c>
      <c r="L93" s="70"/>
      <c r="M93" s="226" t="s">
        <v>32</v>
      </c>
      <c r="N93" s="227" t="s">
        <v>47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1" t="s">
        <v>136</v>
      </c>
      <c r="AT93" s="21" t="s">
        <v>131</v>
      </c>
      <c r="AU93" s="21" t="s">
        <v>86</v>
      </c>
      <c r="AY93" s="21" t="s">
        <v>129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1" t="s">
        <v>84</v>
      </c>
      <c r="BK93" s="230">
        <f>ROUND(I93*H93,2)</f>
        <v>0</v>
      </c>
      <c r="BL93" s="21" t="s">
        <v>136</v>
      </c>
      <c r="BM93" s="21" t="s">
        <v>293</v>
      </c>
    </row>
    <row r="94" s="1" customFormat="1" ht="25.5" customHeight="1">
      <c r="B94" s="44"/>
      <c r="C94" s="219" t="s">
        <v>161</v>
      </c>
      <c r="D94" s="219" t="s">
        <v>131</v>
      </c>
      <c r="E94" s="220" t="s">
        <v>294</v>
      </c>
      <c r="F94" s="221" t="s">
        <v>295</v>
      </c>
      <c r="G94" s="222" t="s">
        <v>244</v>
      </c>
      <c r="H94" s="223">
        <v>210</v>
      </c>
      <c r="I94" s="224"/>
      <c r="J94" s="225">
        <f>ROUND(I94*H94,2)</f>
        <v>0</v>
      </c>
      <c r="K94" s="221" t="s">
        <v>135</v>
      </c>
      <c r="L94" s="70"/>
      <c r="M94" s="226" t="s">
        <v>32</v>
      </c>
      <c r="N94" s="227" t="s">
        <v>47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1" t="s">
        <v>136</v>
      </c>
      <c r="AT94" s="21" t="s">
        <v>131</v>
      </c>
      <c r="AU94" s="21" t="s">
        <v>86</v>
      </c>
      <c r="AY94" s="21" t="s">
        <v>129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1" t="s">
        <v>84</v>
      </c>
      <c r="BK94" s="230">
        <f>ROUND(I94*H94,2)</f>
        <v>0</v>
      </c>
      <c r="BL94" s="21" t="s">
        <v>136</v>
      </c>
      <c r="BM94" s="21" t="s">
        <v>296</v>
      </c>
    </row>
    <row r="95" s="10" customFormat="1" ht="29.88" customHeight="1">
      <c r="B95" s="203"/>
      <c r="C95" s="204"/>
      <c r="D95" s="205" t="s">
        <v>75</v>
      </c>
      <c r="E95" s="217" t="s">
        <v>297</v>
      </c>
      <c r="F95" s="217" t="s">
        <v>298</v>
      </c>
      <c r="G95" s="204"/>
      <c r="H95" s="204"/>
      <c r="I95" s="207"/>
      <c r="J95" s="218">
        <f>BK95</f>
        <v>0</v>
      </c>
      <c r="K95" s="204"/>
      <c r="L95" s="209"/>
      <c r="M95" s="210"/>
      <c r="N95" s="211"/>
      <c r="O95" s="211"/>
      <c r="P95" s="212">
        <f>SUM(P96:P97)</f>
        <v>0</v>
      </c>
      <c r="Q95" s="211"/>
      <c r="R95" s="212">
        <f>SUM(R96:R97)</f>
        <v>0</v>
      </c>
      <c r="S95" s="211"/>
      <c r="T95" s="213">
        <f>SUM(T96:T97)</f>
        <v>0</v>
      </c>
      <c r="AR95" s="214" t="s">
        <v>84</v>
      </c>
      <c r="AT95" s="215" t="s">
        <v>75</v>
      </c>
      <c r="AU95" s="215" t="s">
        <v>84</v>
      </c>
      <c r="AY95" s="214" t="s">
        <v>129</v>
      </c>
      <c r="BK95" s="216">
        <f>SUM(BK96:BK97)</f>
        <v>0</v>
      </c>
    </row>
    <row r="96" s="1" customFormat="1" ht="25.5" customHeight="1">
      <c r="B96" s="44"/>
      <c r="C96" s="219" t="s">
        <v>165</v>
      </c>
      <c r="D96" s="219" t="s">
        <v>131</v>
      </c>
      <c r="E96" s="220" t="s">
        <v>299</v>
      </c>
      <c r="F96" s="221" t="s">
        <v>300</v>
      </c>
      <c r="G96" s="222" t="s">
        <v>216</v>
      </c>
      <c r="H96" s="223">
        <v>243</v>
      </c>
      <c r="I96" s="224"/>
      <c r="J96" s="225">
        <f>ROUND(I96*H96,2)</f>
        <v>0</v>
      </c>
      <c r="K96" s="221" t="s">
        <v>135</v>
      </c>
      <c r="L96" s="70"/>
      <c r="M96" s="226" t="s">
        <v>32</v>
      </c>
      <c r="N96" s="227" t="s">
        <v>47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1" t="s">
        <v>136</v>
      </c>
      <c r="AT96" s="21" t="s">
        <v>131</v>
      </c>
      <c r="AU96" s="21" t="s">
        <v>86</v>
      </c>
      <c r="AY96" s="21" t="s">
        <v>129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1" t="s">
        <v>84</v>
      </c>
      <c r="BK96" s="230">
        <f>ROUND(I96*H96,2)</f>
        <v>0</v>
      </c>
      <c r="BL96" s="21" t="s">
        <v>136</v>
      </c>
      <c r="BM96" s="21" t="s">
        <v>301</v>
      </c>
    </row>
    <row r="97" s="1" customFormat="1" ht="25.5" customHeight="1">
      <c r="B97" s="44"/>
      <c r="C97" s="219" t="s">
        <v>169</v>
      </c>
      <c r="D97" s="219" t="s">
        <v>131</v>
      </c>
      <c r="E97" s="220" t="s">
        <v>302</v>
      </c>
      <c r="F97" s="221" t="s">
        <v>303</v>
      </c>
      <c r="G97" s="222" t="s">
        <v>216</v>
      </c>
      <c r="H97" s="223">
        <v>243</v>
      </c>
      <c r="I97" s="224"/>
      <c r="J97" s="225">
        <f>ROUND(I97*H97,2)</f>
        <v>0</v>
      </c>
      <c r="K97" s="221" t="s">
        <v>135</v>
      </c>
      <c r="L97" s="70"/>
      <c r="M97" s="226" t="s">
        <v>32</v>
      </c>
      <c r="N97" s="227" t="s">
        <v>47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1" t="s">
        <v>136</v>
      </c>
      <c r="AT97" s="21" t="s">
        <v>131</v>
      </c>
      <c r="AU97" s="21" t="s">
        <v>86</v>
      </c>
      <c r="AY97" s="21" t="s">
        <v>129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1" t="s">
        <v>84</v>
      </c>
      <c r="BK97" s="230">
        <f>ROUND(I97*H97,2)</f>
        <v>0</v>
      </c>
      <c r="BL97" s="21" t="s">
        <v>136</v>
      </c>
      <c r="BM97" s="21" t="s">
        <v>304</v>
      </c>
    </row>
    <row r="98" s="10" customFormat="1" ht="29.88" customHeight="1">
      <c r="B98" s="203"/>
      <c r="C98" s="204"/>
      <c r="D98" s="205" t="s">
        <v>75</v>
      </c>
      <c r="E98" s="217" t="s">
        <v>269</v>
      </c>
      <c r="F98" s="217" t="s">
        <v>270</v>
      </c>
      <c r="G98" s="204"/>
      <c r="H98" s="204"/>
      <c r="I98" s="207"/>
      <c r="J98" s="218">
        <f>BK98</f>
        <v>0</v>
      </c>
      <c r="K98" s="204"/>
      <c r="L98" s="209"/>
      <c r="M98" s="210"/>
      <c r="N98" s="211"/>
      <c r="O98" s="211"/>
      <c r="P98" s="212">
        <f>P99</f>
        <v>0</v>
      </c>
      <c r="Q98" s="211"/>
      <c r="R98" s="212">
        <f>R99</f>
        <v>0</v>
      </c>
      <c r="S98" s="211"/>
      <c r="T98" s="213">
        <f>T99</f>
        <v>0</v>
      </c>
      <c r="AR98" s="214" t="s">
        <v>84</v>
      </c>
      <c r="AT98" s="215" t="s">
        <v>75</v>
      </c>
      <c r="AU98" s="215" t="s">
        <v>84</v>
      </c>
      <c r="AY98" s="214" t="s">
        <v>129</v>
      </c>
      <c r="BK98" s="216">
        <f>BK99</f>
        <v>0</v>
      </c>
    </row>
    <row r="99" s="1" customFormat="1" ht="25.5" customHeight="1">
      <c r="B99" s="44"/>
      <c r="C99" s="219" t="s">
        <v>173</v>
      </c>
      <c r="D99" s="219" t="s">
        <v>131</v>
      </c>
      <c r="E99" s="220" t="s">
        <v>272</v>
      </c>
      <c r="F99" s="221" t="s">
        <v>273</v>
      </c>
      <c r="G99" s="222" t="s">
        <v>216</v>
      </c>
      <c r="H99" s="223">
        <v>91.310000000000002</v>
      </c>
      <c r="I99" s="224"/>
      <c r="J99" s="225">
        <f>ROUND(I99*H99,2)</f>
        <v>0</v>
      </c>
      <c r="K99" s="221" t="s">
        <v>135</v>
      </c>
      <c r="L99" s="70"/>
      <c r="M99" s="226" t="s">
        <v>32</v>
      </c>
      <c r="N99" s="252" t="s">
        <v>47</v>
      </c>
      <c r="O99" s="253"/>
      <c r="P99" s="254">
        <f>O99*H99</f>
        <v>0</v>
      </c>
      <c r="Q99" s="254">
        <v>0</v>
      </c>
      <c r="R99" s="254">
        <f>Q99*H99</f>
        <v>0</v>
      </c>
      <c r="S99" s="254">
        <v>0</v>
      </c>
      <c r="T99" s="255">
        <f>S99*H99</f>
        <v>0</v>
      </c>
      <c r="AR99" s="21" t="s">
        <v>136</v>
      </c>
      <c r="AT99" s="21" t="s">
        <v>131</v>
      </c>
      <c r="AU99" s="21" t="s">
        <v>86</v>
      </c>
      <c r="AY99" s="21" t="s">
        <v>129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1" t="s">
        <v>84</v>
      </c>
      <c r="BK99" s="230">
        <f>ROUND(I99*H99,2)</f>
        <v>0</v>
      </c>
      <c r="BL99" s="21" t="s">
        <v>136</v>
      </c>
      <c r="BM99" s="21" t="s">
        <v>305</v>
      </c>
    </row>
    <row r="100" s="1" customFormat="1" ht="6.96" customHeight="1">
      <c r="B100" s="65"/>
      <c r="C100" s="66"/>
      <c r="D100" s="66"/>
      <c r="E100" s="66"/>
      <c r="F100" s="66"/>
      <c r="G100" s="66"/>
      <c r="H100" s="66"/>
      <c r="I100" s="164"/>
      <c r="J100" s="66"/>
      <c r="K100" s="66"/>
      <c r="L100" s="70"/>
    </row>
  </sheetData>
  <sheetProtection sheet="1" autoFilter="0" formatColumns="0" formatRows="0" objects="1" scenarios="1" spinCount="100000" saltValue="BYsg7oIQ7ORD7dw2cjFPn8LC6s4scWY1XEOwGewJneuEl9/6ZnPLJv460zjPXl+1WvgQL9AbgDP2FVcuJYmi1g==" hashValue="42RTUlVW/MYV8FocmOBShSwvZTub9APPGv4d3AN2U5XKQCNNVNWdXISxa0EOlKAFRw14Pdkott+NYAj3oLuJOQ==" algorithmName="SHA-512" password="CC35"/>
  <autoFilter ref="C81:K99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5"/>
      <c r="C1" s="135"/>
      <c r="D1" s="136" t="s">
        <v>1</v>
      </c>
      <c r="E1" s="135"/>
      <c r="F1" s="137" t="s">
        <v>93</v>
      </c>
      <c r="G1" s="137" t="s">
        <v>94</v>
      </c>
      <c r="H1" s="137"/>
      <c r="I1" s="138"/>
      <c r="J1" s="137" t="s">
        <v>95</v>
      </c>
      <c r="K1" s="136" t="s">
        <v>96</v>
      </c>
      <c r="L1" s="137" t="s">
        <v>97</v>
      </c>
      <c r="M1" s="137"/>
      <c r="N1" s="137"/>
      <c r="O1" s="137"/>
      <c r="P1" s="137"/>
      <c r="Q1" s="137"/>
      <c r="R1" s="137"/>
      <c r="S1" s="137"/>
      <c r="T1" s="13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92</v>
      </c>
    </row>
    <row r="3" ht="6.96" customHeight="1">
      <c r="B3" s="22"/>
      <c r="C3" s="23"/>
      <c r="D3" s="23"/>
      <c r="E3" s="23"/>
      <c r="F3" s="23"/>
      <c r="G3" s="23"/>
      <c r="H3" s="23"/>
      <c r="I3" s="139"/>
      <c r="J3" s="23"/>
      <c r="K3" s="24"/>
      <c r="AT3" s="21" t="s">
        <v>86</v>
      </c>
    </row>
    <row r="4" ht="36.96" customHeight="1">
      <c r="B4" s="25"/>
      <c r="C4" s="26"/>
      <c r="D4" s="27" t="s">
        <v>98</v>
      </c>
      <c r="E4" s="26"/>
      <c r="F4" s="26"/>
      <c r="G4" s="26"/>
      <c r="H4" s="26"/>
      <c r="I4" s="140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40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40"/>
      <c r="J6" s="26"/>
      <c r="K6" s="28"/>
    </row>
    <row r="7" ht="16.5" customHeight="1">
      <c r="B7" s="25"/>
      <c r="C7" s="26"/>
      <c r="D7" s="26"/>
      <c r="E7" s="141" t="str">
        <f>'Rekapitulace stavby'!K6</f>
        <v>Rekonstrukce úseku Mlýnské stoky</v>
      </c>
      <c r="F7" s="37"/>
      <c r="G7" s="37"/>
      <c r="H7" s="37"/>
      <c r="I7" s="140"/>
      <c r="J7" s="26"/>
      <c r="K7" s="28"/>
    </row>
    <row r="8" s="1" customFormat="1">
      <c r="B8" s="44"/>
      <c r="C8" s="45"/>
      <c r="D8" s="37" t="s">
        <v>99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306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7" t="s">
        <v>20</v>
      </c>
      <c r="E11" s="45"/>
      <c r="F11" s="32" t="s">
        <v>21</v>
      </c>
      <c r="G11" s="45"/>
      <c r="H11" s="45"/>
      <c r="I11" s="144" t="s">
        <v>22</v>
      </c>
      <c r="J11" s="32" t="s">
        <v>32</v>
      </c>
      <c r="K11" s="49"/>
    </row>
    <row r="12" s="1" customFormat="1" ht="14.4" customHeight="1">
      <c r="B12" s="44"/>
      <c r="C12" s="45"/>
      <c r="D12" s="37" t="s">
        <v>24</v>
      </c>
      <c r="E12" s="45"/>
      <c r="F12" s="32" t="s">
        <v>25</v>
      </c>
      <c r="G12" s="45"/>
      <c r="H12" s="45"/>
      <c r="I12" s="144" t="s">
        <v>26</v>
      </c>
      <c r="J12" s="145" t="str">
        <f>'Rekapitulace stavby'!AN8</f>
        <v>10. 3. 2018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7" t="s">
        <v>30</v>
      </c>
      <c r="E14" s="45"/>
      <c r="F14" s="45"/>
      <c r="G14" s="45"/>
      <c r="H14" s="45"/>
      <c r="I14" s="144" t="s">
        <v>31</v>
      </c>
      <c r="J14" s="32" t="s">
        <v>32</v>
      </c>
      <c r="K14" s="49"/>
    </row>
    <row r="15" s="1" customFormat="1" ht="18" customHeight="1">
      <c r="B15" s="44"/>
      <c r="C15" s="45"/>
      <c r="D15" s="45"/>
      <c r="E15" s="32" t="s">
        <v>33</v>
      </c>
      <c r="F15" s="45"/>
      <c r="G15" s="45"/>
      <c r="H15" s="45"/>
      <c r="I15" s="144" t="s">
        <v>34</v>
      </c>
      <c r="J15" s="32" t="s">
        <v>32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7" t="s">
        <v>35</v>
      </c>
      <c r="E17" s="45"/>
      <c r="F17" s="45"/>
      <c r="G17" s="45"/>
      <c r="H17" s="45"/>
      <c r="I17" s="144" t="s">
        <v>31</v>
      </c>
      <c r="J17" s="32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2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34</v>
      </c>
      <c r="J18" s="32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7" t="s">
        <v>37</v>
      </c>
      <c r="E20" s="45"/>
      <c r="F20" s="45"/>
      <c r="G20" s="45"/>
      <c r="H20" s="45"/>
      <c r="I20" s="144" t="s">
        <v>31</v>
      </c>
      <c r="J20" s="32" t="s">
        <v>38</v>
      </c>
      <c r="K20" s="49"/>
    </row>
    <row r="21" s="1" customFormat="1" ht="18" customHeight="1">
      <c r="B21" s="44"/>
      <c r="C21" s="45"/>
      <c r="D21" s="45"/>
      <c r="E21" s="32" t="s">
        <v>39</v>
      </c>
      <c r="F21" s="45"/>
      <c r="G21" s="45"/>
      <c r="H21" s="45"/>
      <c r="I21" s="144" t="s">
        <v>34</v>
      </c>
      <c r="J21" s="32" t="s">
        <v>32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7" t="s">
        <v>41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32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42</v>
      </c>
      <c r="E27" s="45"/>
      <c r="F27" s="45"/>
      <c r="G27" s="45"/>
      <c r="H27" s="45"/>
      <c r="I27" s="142"/>
      <c r="J27" s="153">
        <f>ROUND(J80,2)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44</v>
      </c>
      <c r="G29" s="45"/>
      <c r="H29" s="45"/>
      <c r="I29" s="154" t="s">
        <v>43</v>
      </c>
      <c r="J29" s="50" t="s">
        <v>45</v>
      </c>
      <c r="K29" s="49"/>
    </row>
    <row r="30" s="1" customFormat="1" ht="14.4" customHeight="1">
      <c r="B30" s="44"/>
      <c r="C30" s="45"/>
      <c r="D30" s="53" t="s">
        <v>46</v>
      </c>
      <c r="E30" s="53" t="s">
        <v>47</v>
      </c>
      <c r="F30" s="155">
        <f>ROUND(SUM(BE80:BE88), 2)</f>
        <v>0</v>
      </c>
      <c r="G30" s="45"/>
      <c r="H30" s="45"/>
      <c r="I30" s="156">
        <v>0.20999999999999999</v>
      </c>
      <c r="J30" s="155">
        <f>ROUND(ROUND((SUM(BE80:BE88)), 2)*I30, 2)</f>
        <v>0</v>
      </c>
      <c r="K30" s="49"/>
    </row>
    <row r="31" s="1" customFormat="1" ht="14.4" customHeight="1">
      <c r="B31" s="44"/>
      <c r="C31" s="45"/>
      <c r="D31" s="45"/>
      <c r="E31" s="53" t="s">
        <v>48</v>
      </c>
      <c r="F31" s="155">
        <f>ROUND(SUM(BF80:BF88), 2)</f>
        <v>0</v>
      </c>
      <c r="G31" s="45"/>
      <c r="H31" s="45"/>
      <c r="I31" s="156">
        <v>0.14999999999999999</v>
      </c>
      <c r="J31" s="155">
        <f>ROUND(ROUND((SUM(BF80:BF88)),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49</v>
      </c>
      <c r="F32" s="155">
        <f>ROUND(SUM(BG80:BG88),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50</v>
      </c>
      <c r="F33" s="155">
        <f>ROUND(SUM(BH80:BH88),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55">
        <f>ROUND(SUM(BI80:BI88),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52</v>
      </c>
      <c r="E36" s="96"/>
      <c r="F36" s="96"/>
      <c r="G36" s="159" t="s">
        <v>53</v>
      </c>
      <c r="H36" s="160" t="s">
        <v>54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7" t="s">
        <v>102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7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úseku Mlýnské stoky</v>
      </c>
      <c r="F45" s="37"/>
      <c r="G45" s="37"/>
      <c r="H45" s="37"/>
      <c r="I45" s="142"/>
      <c r="J45" s="45"/>
      <c r="K45" s="49"/>
    </row>
    <row r="46" s="1" customFormat="1" ht="14.4" customHeight="1">
      <c r="B46" s="44"/>
      <c r="C46" s="37" t="s">
        <v>99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3183 - Vedlejší a ostatní náklady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7" t="s">
        <v>24</v>
      </c>
      <c r="D49" s="45"/>
      <c r="E49" s="45"/>
      <c r="F49" s="32" t="str">
        <f>F12</f>
        <v>Třeboň</v>
      </c>
      <c r="G49" s="45"/>
      <c r="H49" s="45"/>
      <c r="I49" s="144" t="s">
        <v>26</v>
      </c>
      <c r="J49" s="145" t="str">
        <f>IF(J12="","",J12)</f>
        <v>10. 3. 2018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7" t="s">
        <v>30</v>
      </c>
      <c r="D51" s="45"/>
      <c r="E51" s="45"/>
      <c r="F51" s="32" t="str">
        <f>E15</f>
        <v>Město Třeboň</v>
      </c>
      <c r="G51" s="45"/>
      <c r="H51" s="45"/>
      <c r="I51" s="144" t="s">
        <v>37</v>
      </c>
      <c r="J51" s="42" t="str">
        <f>E21</f>
        <v>Ing. Vilém Šedivý</v>
      </c>
      <c r="K51" s="49"/>
    </row>
    <row r="52" s="1" customFormat="1" ht="14.4" customHeight="1">
      <c r="B52" s="44"/>
      <c r="C52" s="37" t="s">
        <v>35</v>
      </c>
      <c r="D52" s="45"/>
      <c r="E52" s="45"/>
      <c r="F52" s="32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103</v>
      </c>
      <c r="D54" s="157"/>
      <c r="E54" s="157"/>
      <c r="F54" s="157"/>
      <c r="G54" s="157"/>
      <c r="H54" s="157"/>
      <c r="I54" s="171"/>
      <c r="J54" s="172" t="s">
        <v>104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105</v>
      </c>
      <c r="D56" s="45"/>
      <c r="E56" s="45"/>
      <c r="F56" s="45"/>
      <c r="G56" s="45"/>
      <c r="H56" s="45"/>
      <c r="I56" s="142"/>
      <c r="J56" s="153">
        <f>J80</f>
        <v>0</v>
      </c>
      <c r="K56" s="49"/>
      <c r="AU56" s="21" t="s">
        <v>106</v>
      </c>
    </row>
    <row r="57" s="7" customFormat="1" ht="24.96" customHeight="1">
      <c r="B57" s="175"/>
      <c r="C57" s="176"/>
      <c r="D57" s="177" t="s">
        <v>307</v>
      </c>
      <c r="E57" s="178"/>
      <c r="F57" s="178"/>
      <c r="G57" s="178"/>
      <c r="H57" s="178"/>
      <c r="I57" s="179"/>
      <c r="J57" s="180">
        <f>J81</f>
        <v>0</v>
      </c>
      <c r="K57" s="181"/>
    </row>
    <row r="58" s="8" customFormat="1" ht="19.92" customHeight="1">
      <c r="B58" s="182"/>
      <c r="C58" s="183"/>
      <c r="D58" s="184" t="s">
        <v>308</v>
      </c>
      <c r="E58" s="185"/>
      <c r="F58" s="185"/>
      <c r="G58" s="185"/>
      <c r="H58" s="185"/>
      <c r="I58" s="186"/>
      <c r="J58" s="187">
        <f>J82</f>
        <v>0</v>
      </c>
      <c r="K58" s="188"/>
    </row>
    <row r="59" s="8" customFormat="1" ht="19.92" customHeight="1">
      <c r="B59" s="182"/>
      <c r="C59" s="183"/>
      <c r="D59" s="184" t="s">
        <v>309</v>
      </c>
      <c r="E59" s="185"/>
      <c r="F59" s="185"/>
      <c r="G59" s="185"/>
      <c r="H59" s="185"/>
      <c r="I59" s="186"/>
      <c r="J59" s="187">
        <f>J84</f>
        <v>0</v>
      </c>
      <c r="K59" s="188"/>
    </row>
    <row r="60" s="8" customFormat="1" ht="19.92" customHeight="1">
      <c r="B60" s="182"/>
      <c r="C60" s="183"/>
      <c r="D60" s="184" t="s">
        <v>310</v>
      </c>
      <c r="E60" s="185"/>
      <c r="F60" s="185"/>
      <c r="G60" s="185"/>
      <c r="H60" s="185"/>
      <c r="I60" s="186"/>
      <c r="J60" s="187">
        <f>J86</f>
        <v>0</v>
      </c>
      <c r="K60" s="188"/>
    </row>
    <row r="61" s="1" customFormat="1" ht="21.84" customHeight="1">
      <c r="B61" s="44"/>
      <c r="C61" s="45"/>
      <c r="D61" s="45"/>
      <c r="E61" s="45"/>
      <c r="F61" s="45"/>
      <c r="G61" s="45"/>
      <c r="H61" s="45"/>
      <c r="I61" s="142"/>
      <c r="J61" s="45"/>
      <c r="K61" s="49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7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7"/>
      <c r="J66" s="69"/>
      <c r="K66" s="69"/>
      <c r="L66" s="70"/>
    </row>
    <row r="67" s="1" customFormat="1" ht="36.96" customHeight="1">
      <c r="B67" s="44"/>
      <c r="C67" s="71" t="s">
        <v>113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6.96" customHeight="1">
      <c r="B68" s="44"/>
      <c r="C68" s="72"/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4.4" customHeight="1">
      <c r="B69" s="44"/>
      <c r="C69" s="74" t="s">
        <v>18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6.5" customHeight="1">
      <c r="B70" s="44"/>
      <c r="C70" s="72"/>
      <c r="D70" s="72"/>
      <c r="E70" s="190" t="str">
        <f>E7</f>
        <v>Rekonstrukce úseku Mlýnské stoky</v>
      </c>
      <c r="F70" s="74"/>
      <c r="G70" s="74"/>
      <c r="H70" s="74"/>
      <c r="I70" s="189"/>
      <c r="J70" s="72"/>
      <c r="K70" s="72"/>
      <c r="L70" s="70"/>
    </row>
    <row r="71" s="1" customFormat="1" ht="14.4" customHeight="1">
      <c r="B71" s="44"/>
      <c r="C71" s="74" t="s">
        <v>99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7.25" customHeight="1">
      <c r="B72" s="44"/>
      <c r="C72" s="72"/>
      <c r="D72" s="72"/>
      <c r="E72" s="80" t="str">
        <f>E9</f>
        <v>3183 - Vedlejší a ostatní náklady</v>
      </c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8" customHeight="1">
      <c r="B74" s="44"/>
      <c r="C74" s="74" t="s">
        <v>24</v>
      </c>
      <c r="D74" s="72"/>
      <c r="E74" s="72"/>
      <c r="F74" s="191" t="str">
        <f>F12</f>
        <v>Třeboň</v>
      </c>
      <c r="G74" s="72"/>
      <c r="H74" s="72"/>
      <c r="I74" s="192" t="s">
        <v>26</v>
      </c>
      <c r="J74" s="83" t="str">
        <f>IF(J12="","",J12)</f>
        <v>10. 3. 2018</v>
      </c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>
      <c r="B76" s="44"/>
      <c r="C76" s="74" t="s">
        <v>30</v>
      </c>
      <c r="D76" s="72"/>
      <c r="E76" s="72"/>
      <c r="F76" s="191" t="str">
        <f>E15</f>
        <v>Město Třeboň</v>
      </c>
      <c r="G76" s="72"/>
      <c r="H76" s="72"/>
      <c r="I76" s="192" t="s">
        <v>37</v>
      </c>
      <c r="J76" s="191" t="str">
        <f>E21</f>
        <v>Ing. Vilém Šedivý</v>
      </c>
      <c r="K76" s="72"/>
      <c r="L76" s="70"/>
    </row>
    <row r="77" s="1" customFormat="1" ht="14.4" customHeight="1">
      <c r="B77" s="44"/>
      <c r="C77" s="74" t="s">
        <v>35</v>
      </c>
      <c r="D77" s="72"/>
      <c r="E77" s="72"/>
      <c r="F77" s="191" t="str">
        <f>IF(E18="","",E18)</f>
        <v/>
      </c>
      <c r="G77" s="72"/>
      <c r="H77" s="72"/>
      <c r="I77" s="189"/>
      <c r="J77" s="72"/>
      <c r="K77" s="72"/>
      <c r="L77" s="70"/>
    </row>
    <row r="78" s="1" customFormat="1" ht="10.32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9" customFormat="1" ht="29.28" customHeight="1">
      <c r="B79" s="193"/>
      <c r="C79" s="194" t="s">
        <v>114</v>
      </c>
      <c r="D79" s="195" t="s">
        <v>61</v>
      </c>
      <c r="E79" s="195" t="s">
        <v>57</v>
      </c>
      <c r="F79" s="195" t="s">
        <v>115</v>
      </c>
      <c r="G79" s="195" t="s">
        <v>116</v>
      </c>
      <c r="H79" s="195" t="s">
        <v>117</v>
      </c>
      <c r="I79" s="196" t="s">
        <v>118</v>
      </c>
      <c r="J79" s="195" t="s">
        <v>104</v>
      </c>
      <c r="K79" s="197" t="s">
        <v>119</v>
      </c>
      <c r="L79" s="198"/>
      <c r="M79" s="100" t="s">
        <v>120</v>
      </c>
      <c r="N79" s="101" t="s">
        <v>46</v>
      </c>
      <c r="O79" s="101" t="s">
        <v>121</v>
      </c>
      <c r="P79" s="101" t="s">
        <v>122</v>
      </c>
      <c r="Q79" s="101" t="s">
        <v>123</v>
      </c>
      <c r="R79" s="101" t="s">
        <v>124</v>
      </c>
      <c r="S79" s="101" t="s">
        <v>125</v>
      </c>
      <c r="T79" s="102" t="s">
        <v>126</v>
      </c>
    </row>
    <row r="80" s="1" customFormat="1" ht="29.28" customHeight="1">
      <c r="B80" s="44"/>
      <c r="C80" s="106" t="s">
        <v>105</v>
      </c>
      <c r="D80" s="72"/>
      <c r="E80" s="72"/>
      <c r="F80" s="72"/>
      <c r="G80" s="72"/>
      <c r="H80" s="72"/>
      <c r="I80" s="189"/>
      <c r="J80" s="199">
        <f>BK80</f>
        <v>0</v>
      </c>
      <c r="K80" s="72"/>
      <c r="L80" s="70"/>
      <c r="M80" s="103"/>
      <c r="N80" s="104"/>
      <c r="O80" s="104"/>
      <c r="P80" s="200">
        <f>P81</f>
        <v>0</v>
      </c>
      <c r="Q80" s="104"/>
      <c r="R80" s="200">
        <f>R81</f>
        <v>0</v>
      </c>
      <c r="S80" s="104"/>
      <c r="T80" s="201">
        <f>T81</f>
        <v>0</v>
      </c>
      <c r="AT80" s="21" t="s">
        <v>75</v>
      </c>
      <c r="AU80" s="21" t="s">
        <v>106</v>
      </c>
      <c r="BK80" s="202">
        <f>BK81</f>
        <v>0</v>
      </c>
    </row>
    <row r="81" s="10" customFormat="1" ht="37.44" customHeight="1">
      <c r="B81" s="203"/>
      <c r="C81" s="204"/>
      <c r="D81" s="205" t="s">
        <v>75</v>
      </c>
      <c r="E81" s="206" t="s">
        <v>311</v>
      </c>
      <c r="F81" s="206" t="s">
        <v>312</v>
      </c>
      <c r="G81" s="204"/>
      <c r="H81" s="204"/>
      <c r="I81" s="207"/>
      <c r="J81" s="208">
        <f>BK81</f>
        <v>0</v>
      </c>
      <c r="K81" s="204"/>
      <c r="L81" s="209"/>
      <c r="M81" s="210"/>
      <c r="N81" s="211"/>
      <c r="O81" s="211"/>
      <c r="P81" s="212">
        <f>P82+P84+P86</f>
        <v>0</v>
      </c>
      <c r="Q81" s="211"/>
      <c r="R81" s="212">
        <f>R82+R84+R86</f>
        <v>0</v>
      </c>
      <c r="S81" s="211"/>
      <c r="T81" s="213">
        <f>T82+T84+T86</f>
        <v>0</v>
      </c>
      <c r="AR81" s="214" t="s">
        <v>148</v>
      </c>
      <c r="AT81" s="215" t="s">
        <v>75</v>
      </c>
      <c r="AU81" s="215" t="s">
        <v>76</v>
      </c>
      <c r="AY81" s="214" t="s">
        <v>129</v>
      </c>
      <c r="BK81" s="216">
        <f>BK82+BK84+BK86</f>
        <v>0</v>
      </c>
    </row>
    <row r="82" s="10" customFormat="1" ht="19.92" customHeight="1">
      <c r="B82" s="203"/>
      <c r="C82" s="204"/>
      <c r="D82" s="205" t="s">
        <v>75</v>
      </c>
      <c r="E82" s="217" t="s">
        <v>313</v>
      </c>
      <c r="F82" s="217" t="s">
        <v>314</v>
      </c>
      <c r="G82" s="204"/>
      <c r="H82" s="204"/>
      <c r="I82" s="207"/>
      <c r="J82" s="218">
        <f>BK82</f>
        <v>0</v>
      </c>
      <c r="K82" s="204"/>
      <c r="L82" s="209"/>
      <c r="M82" s="210"/>
      <c r="N82" s="211"/>
      <c r="O82" s="211"/>
      <c r="P82" s="212">
        <f>P83</f>
        <v>0</v>
      </c>
      <c r="Q82" s="211"/>
      <c r="R82" s="212">
        <f>R83</f>
        <v>0</v>
      </c>
      <c r="S82" s="211"/>
      <c r="T82" s="213">
        <f>T83</f>
        <v>0</v>
      </c>
      <c r="AR82" s="214" t="s">
        <v>148</v>
      </c>
      <c r="AT82" s="215" t="s">
        <v>75</v>
      </c>
      <c r="AU82" s="215" t="s">
        <v>84</v>
      </c>
      <c r="AY82" s="214" t="s">
        <v>129</v>
      </c>
      <c r="BK82" s="216">
        <f>BK83</f>
        <v>0</v>
      </c>
    </row>
    <row r="83" s="1" customFormat="1" ht="16.5" customHeight="1">
      <c r="B83" s="44"/>
      <c r="C83" s="219" t="s">
        <v>141</v>
      </c>
      <c r="D83" s="219" t="s">
        <v>131</v>
      </c>
      <c r="E83" s="220" t="s">
        <v>315</v>
      </c>
      <c r="F83" s="221" t="s">
        <v>316</v>
      </c>
      <c r="G83" s="222" t="s">
        <v>258</v>
      </c>
      <c r="H83" s="223">
        <v>1</v>
      </c>
      <c r="I83" s="224"/>
      <c r="J83" s="225">
        <f>ROUND(I83*H83,2)</f>
        <v>0</v>
      </c>
      <c r="K83" s="221" t="s">
        <v>135</v>
      </c>
      <c r="L83" s="70"/>
      <c r="M83" s="226" t="s">
        <v>32</v>
      </c>
      <c r="N83" s="227" t="s">
        <v>47</v>
      </c>
      <c r="O83" s="4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AR83" s="21" t="s">
        <v>317</v>
      </c>
      <c r="AT83" s="21" t="s">
        <v>131</v>
      </c>
      <c r="AU83" s="21" t="s">
        <v>86</v>
      </c>
      <c r="AY83" s="21" t="s">
        <v>129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1" t="s">
        <v>84</v>
      </c>
      <c r="BK83" s="230">
        <f>ROUND(I83*H83,2)</f>
        <v>0</v>
      </c>
      <c r="BL83" s="21" t="s">
        <v>317</v>
      </c>
      <c r="BM83" s="21" t="s">
        <v>318</v>
      </c>
    </row>
    <row r="84" s="10" customFormat="1" ht="29.88" customHeight="1">
      <c r="B84" s="203"/>
      <c r="C84" s="204"/>
      <c r="D84" s="205" t="s">
        <v>75</v>
      </c>
      <c r="E84" s="217" t="s">
        <v>319</v>
      </c>
      <c r="F84" s="217" t="s">
        <v>320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P85</f>
        <v>0</v>
      </c>
      <c r="Q84" s="211"/>
      <c r="R84" s="212">
        <f>R85</f>
        <v>0</v>
      </c>
      <c r="S84" s="211"/>
      <c r="T84" s="213">
        <f>T85</f>
        <v>0</v>
      </c>
      <c r="AR84" s="214" t="s">
        <v>148</v>
      </c>
      <c r="AT84" s="215" t="s">
        <v>75</v>
      </c>
      <c r="AU84" s="215" t="s">
        <v>84</v>
      </c>
      <c r="AY84" s="214" t="s">
        <v>129</v>
      </c>
      <c r="BK84" s="216">
        <f>BK85</f>
        <v>0</v>
      </c>
    </row>
    <row r="85" s="1" customFormat="1" ht="16.5" customHeight="1">
      <c r="B85" s="44"/>
      <c r="C85" s="219" t="s">
        <v>86</v>
      </c>
      <c r="D85" s="219" t="s">
        <v>131</v>
      </c>
      <c r="E85" s="220" t="s">
        <v>321</v>
      </c>
      <c r="F85" s="221" t="s">
        <v>322</v>
      </c>
      <c r="G85" s="222" t="s">
        <v>323</v>
      </c>
      <c r="H85" s="223">
        <v>1</v>
      </c>
      <c r="I85" s="224"/>
      <c r="J85" s="225">
        <f>ROUND(I85*H85,2)</f>
        <v>0</v>
      </c>
      <c r="K85" s="221" t="s">
        <v>135</v>
      </c>
      <c r="L85" s="70"/>
      <c r="M85" s="226" t="s">
        <v>32</v>
      </c>
      <c r="N85" s="227" t="s">
        <v>47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1" t="s">
        <v>317</v>
      </c>
      <c r="AT85" s="21" t="s">
        <v>131</v>
      </c>
      <c r="AU85" s="21" t="s">
        <v>86</v>
      </c>
      <c r="AY85" s="21" t="s">
        <v>129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1" t="s">
        <v>84</v>
      </c>
      <c r="BK85" s="230">
        <f>ROUND(I85*H85,2)</f>
        <v>0</v>
      </c>
      <c r="BL85" s="21" t="s">
        <v>317</v>
      </c>
      <c r="BM85" s="21" t="s">
        <v>324</v>
      </c>
    </row>
    <row r="86" s="10" customFormat="1" ht="29.88" customHeight="1">
      <c r="B86" s="203"/>
      <c r="C86" s="204"/>
      <c r="D86" s="205" t="s">
        <v>75</v>
      </c>
      <c r="E86" s="217" t="s">
        <v>325</v>
      </c>
      <c r="F86" s="217" t="s">
        <v>326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SUM(P87:P88)</f>
        <v>0</v>
      </c>
      <c r="Q86" s="211"/>
      <c r="R86" s="212">
        <f>SUM(R87:R88)</f>
        <v>0</v>
      </c>
      <c r="S86" s="211"/>
      <c r="T86" s="213">
        <f>SUM(T87:T88)</f>
        <v>0</v>
      </c>
      <c r="AR86" s="214" t="s">
        <v>148</v>
      </c>
      <c r="AT86" s="215" t="s">
        <v>75</v>
      </c>
      <c r="AU86" s="215" t="s">
        <v>84</v>
      </c>
      <c r="AY86" s="214" t="s">
        <v>129</v>
      </c>
      <c r="BK86" s="216">
        <f>SUM(BK87:BK88)</f>
        <v>0</v>
      </c>
    </row>
    <row r="87" s="1" customFormat="1" ht="16.5" customHeight="1">
      <c r="B87" s="44"/>
      <c r="C87" s="219" t="s">
        <v>136</v>
      </c>
      <c r="D87" s="219" t="s">
        <v>131</v>
      </c>
      <c r="E87" s="220" t="s">
        <v>327</v>
      </c>
      <c r="F87" s="221" t="s">
        <v>328</v>
      </c>
      <c r="G87" s="222" t="s">
        <v>329</v>
      </c>
      <c r="H87" s="223">
        <v>1</v>
      </c>
      <c r="I87" s="224"/>
      <c r="J87" s="225">
        <f>ROUND(I87*H87,2)</f>
        <v>0</v>
      </c>
      <c r="K87" s="221" t="s">
        <v>135</v>
      </c>
      <c r="L87" s="70"/>
      <c r="M87" s="226" t="s">
        <v>32</v>
      </c>
      <c r="N87" s="227" t="s">
        <v>47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1" t="s">
        <v>317</v>
      </c>
      <c r="AT87" s="21" t="s">
        <v>131</v>
      </c>
      <c r="AU87" s="21" t="s">
        <v>86</v>
      </c>
      <c r="AY87" s="21" t="s">
        <v>129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1" t="s">
        <v>84</v>
      </c>
      <c r="BK87" s="230">
        <f>ROUND(I87*H87,2)</f>
        <v>0</v>
      </c>
      <c r="BL87" s="21" t="s">
        <v>317</v>
      </c>
      <c r="BM87" s="21" t="s">
        <v>330</v>
      </c>
    </row>
    <row r="88" s="1" customFormat="1" ht="16.5" customHeight="1">
      <c r="B88" s="44"/>
      <c r="C88" s="219" t="s">
        <v>148</v>
      </c>
      <c r="D88" s="219" t="s">
        <v>131</v>
      </c>
      <c r="E88" s="220" t="s">
        <v>331</v>
      </c>
      <c r="F88" s="221" t="s">
        <v>332</v>
      </c>
      <c r="G88" s="222" t="s">
        <v>329</v>
      </c>
      <c r="H88" s="223">
        <v>1</v>
      </c>
      <c r="I88" s="224"/>
      <c r="J88" s="225">
        <f>ROUND(I88*H88,2)</f>
        <v>0</v>
      </c>
      <c r="K88" s="221" t="s">
        <v>135</v>
      </c>
      <c r="L88" s="70"/>
      <c r="M88" s="226" t="s">
        <v>32</v>
      </c>
      <c r="N88" s="252" t="s">
        <v>47</v>
      </c>
      <c r="O88" s="253"/>
      <c r="P88" s="254">
        <f>O88*H88</f>
        <v>0</v>
      </c>
      <c r="Q88" s="254">
        <v>0</v>
      </c>
      <c r="R88" s="254">
        <f>Q88*H88</f>
        <v>0</v>
      </c>
      <c r="S88" s="254">
        <v>0</v>
      </c>
      <c r="T88" s="255">
        <f>S88*H88</f>
        <v>0</v>
      </c>
      <c r="AR88" s="21" t="s">
        <v>317</v>
      </c>
      <c r="AT88" s="21" t="s">
        <v>131</v>
      </c>
      <c r="AU88" s="21" t="s">
        <v>86</v>
      </c>
      <c r="AY88" s="21" t="s">
        <v>129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1" t="s">
        <v>84</v>
      </c>
      <c r="BK88" s="230">
        <f>ROUND(I88*H88,2)</f>
        <v>0</v>
      </c>
      <c r="BL88" s="21" t="s">
        <v>317</v>
      </c>
      <c r="BM88" s="21" t="s">
        <v>333</v>
      </c>
    </row>
    <row r="89" s="1" customFormat="1" ht="6.96" customHeight="1">
      <c r="B89" s="65"/>
      <c r="C89" s="66"/>
      <c r="D89" s="66"/>
      <c r="E89" s="66"/>
      <c r="F89" s="66"/>
      <c r="G89" s="66"/>
      <c r="H89" s="66"/>
      <c r="I89" s="164"/>
      <c r="J89" s="66"/>
      <c r="K89" s="66"/>
      <c r="L89" s="70"/>
    </row>
  </sheetData>
  <sheetProtection sheet="1" autoFilter="0" formatColumns="0" formatRows="0" objects="1" scenarios="1" spinCount="100000" saltValue="w8vZ5TScmmQNChpp6Ja2Q+fS30C9mQmqmHozmKF8Vt1ZFgOYMiuM6vSYK1W5U1eKb5hO+HBqBs0mqhuLYt90WQ==" hashValue="MQ/99jAcaP+4SMPtWNP5ZSTAe6735RpmyKR88XjfksAhIKhP6Hi7YJv+mTQ+XpPxYEMoI3anbuEacpUkMP9g0Q==" algorithmName="SHA-512" password="CC35"/>
  <autoFilter ref="C79:K88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6" customWidth="1"/>
    <col min="2" max="2" width="1.664063" style="256" customWidth="1"/>
    <col min="3" max="4" width="5" style="256" customWidth="1"/>
    <col min="5" max="5" width="11.67" style="256" customWidth="1"/>
    <col min="6" max="6" width="9.17" style="256" customWidth="1"/>
    <col min="7" max="7" width="5" style="256" customWidth="1"/>
    <col min="8" max="8" width="77.83" style="256" customWidth="1"/>
    <col min="9" max="10" width="20" style="256" customWidth="1"/>
    <col min="11" max="11" width="1.664063" style="256" customWidth="1"/>
  </cols>
  <sheetData>
    <row r="1" ht="37.5" customHeight="1"/>
    <row r="2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2" customFormat="1" ht="45" customHeight="1">
      <c r="B3" s="260"/>
      <c r="C3" s="261" t="s">
        <v>334</v>
      </c>
      <c r="D3" s="261"/>
      <c r="E3" s="261"/>
      <c r="F3" s="261"/>
      <c r="G3" s="261"/>
      <c r="H3" s="261"/>
      <c r="I3" s="261"/>
      <c r="J3" s="261"/>
      <c r="K3" s="262"/>
    </row>
    <row r="4" ht="25.5" customHeight="1">
      <c r="B4" s="263"/>
      <c r="C4" s="264" t="s">
        <v>335</v>
      </c>
      <c r="D4" s="264"/>
      <c r="E4" s="264"/>
      <c r="F4" s="264"/>
      <c r="G4" s="264"/>
      <c r="H4" s="264"/>
      <c r="I4" s="264"/>
      <c r="J4" s="264"/>
      <c r="K4" s="265"/>
    </row>
    <row r="5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ht="15" customHeight="1">
      <c r="B6" s="263"/>
      <c r="C6" s="267" t="s">
        <v>336</v>
      </c>
      <c r="D6" s="267"/>
      <c r="E6" s="267"/>
      <c r="F6" s="267"/>
      <c r="G6" s="267"/>
      <c r="H6" s="267"/>
      <c r="I6" s="267"/>
      <c r="J6" s="267"/>
      <c r="K6" s="265"/>
    </row>
    <row r="7" ht="15" customHeight="1">
      <c r="B7" s="268"/>
      <c r="C7" s="267" t="s">
        <v>337</v>
      </c>
      <c r="D7" s="267"/>
      <c r="E7" s="267"/>
      <c r="F7" s="267"/>
      <c r="G7" s="267"/>
      <c r="H7" s="267"/>
      <c r="I7" s="267"/>
      <c r="J7" s="267"/>
      <c r="K7" s="265"/>
    </row>
    <row r="8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ht="15" customHeight="1">
      <c r="B9" s="268"/>
      <c r="C9" s="267" t="s">
        <v>338</v>
      </c>
      <c r="D9" s="267"/>
      <c r="E9" s="267"/>
      <c r="F9" s="267"/>
      <c r="G9" s="267"/>
      <c r="H9" s="267"/>
      <c r="I9" s="267"/>
      <c r="J9" s="267"/>
      <c r="K9" s="265"/>
    </row>
    <row r="10" ht="15" customHeight="1">
      <c r="B10" s="268"/>
      <c r="C10" s="267"/>
      <c r="D10" s="267" t="s">
        <v>339</v>
      </c>
      <c r="E10" s="267"/>
      <c r="F10" s="267"/>
      <c r="G10" s="267"/>
      <c r="H10" s="267"/>
      <c r="I10" s="267"/>
      <c r="J10" s="267"/>
      <c r="K10" s="265"/>
    </row>
    <row r="11" ht="15" customHeight="1">
      <c r="B11" s="268"/>
      <c r="C11" s="269"/>
      <c r="D11" s="267" t="s">
        <v>340</v>
      </c>
      <c r="E11" s="267"/>
      <c r="F11" s="267"/>
      <c r="G11" s="267"/>
      <c r="H11" s="267"/>
      <c r="I11" s="267"/>
      <c r="J11" s="267"/>
      <c r="K11" s="265"/>
    </row>
    <row r="12" ht="12.75" customHeight="1">
      <c r="B12" s="268"/>
      <c r="C12" s="269"/>
      <c r="D12" s="269"/>
      <c r="E12" s="269"/>
      <c r="F12" s="269"/>
      <c r="G12" s="269"/>
      <c r="H12" s="269"/>
      <c r="I12" s="269"/>
      <c r="J12" s="269"/>
      <c r="K12" s="265"/>
    </row>
    <row r="13" ht="15" customHeight="1">
      <c r="B13" s="268"/>
      <c r="C13" s="269"/>
      <c r="D13" s="267" t="s">
        <v>341</v>
      </c>
      <c r="E13" s="267"/>
      <c r="F13" s="267"/>
      <c r="G13" s="267"/>
      <c r="H13" s="267"/>
      <c r="I13" s="267"/>
      <c r="J13" s="267"/>
      <c r="K13" s="265"/>
    </row>
    <row r="14" ht="15" customHeight="1">
      <c r="B14" s="268"/>
      <c r="C14" s="269"/>
      <c r="D14" s="267" t="s">
        <v>342</v>
      </c>
      <c r="E14" s="267"/>
      <c r="F14" s="267"/>
      <c r="G14" s="267"/>
      <c r="H14" s="267"/>
      <c r="I14" s="267"/>
      <c r="J14" s="267"/>
      <c r="K14" s="265"/>
    </row>
    <row r="15" ht="15" customHeight="1">
      <c r="B15" s="268"/>
      <c r="C15" s="269"/>
      <c r="D15" s="267" t="s">
        <v>343</v>
      </c>
      <c r="E15" s="267"/>
      <c r="F15" s="267"/>
      <c r="G15" s="267"/>
      <c r="H15" s="267"/>
      <c r="I15" s="267"/>
      <c r="J15" s="267"/>
      <c r="K15" s="265"/>
    </row>
    <row r="16" ht="15" customHeight="1">
      <c r="B16" s="268"/>
      <c r="C16" s="269"/>
      <c r="D16" s="269"/>
      <c r="E16" s="270" t="s">
        <v>83</v>
      </c>
      <c r="F16" s="267" t="s">
        <v>344</v>
      </c>
      <c r="G16" s="267"/>
      <c r="H16" s="267"/>
      <c r="I16" s="267"/>
      <c r="J16" s="267"/>
      <c r="K16" s="265"/>
    </row>
    <row r="17" ht="15" customHeight="1">
      <c r="B17" s="268"/>
      <c r="C17" s="269"/>
      <c r="D17" s="269"/>
      <c r="E17" s="270" t="s">
        <v>345</v>
      </c>
      <c r="F17" s="267" t="s">
        <v>346</v>
      </c>
      <c r="G17" s="267"/>
      <c r="H17" s="267"/>
      <c r="I17" s="267"/>
      <c r="J17" s="267"/>
      <c r="K17" s="265"/>
    </row>
    <row r="18" ht="15" customHeight="1">
      <c r="B18" s="268"/>
      <c r="C18" s="269"/>
      <c r="D18" s="269"/>
      <c r="E18" s="270" t="s">
        <v>347</v>
      </c>
      <c r="F18" s="267" t="s">
        <v>348</v>
      </c>
      <c r="G18" s="267"/>
      <c r="H18" s="267"/>
      <c r="I18" s="267"/>
      <c r="J18" s="267"/>
      <c r="K18" s="265"/>
    </row>
    <row r="19" ht="15" customHeight="1">
      <c r="B19" s="268"/>
      <c r="C19" s="269"/>
      <c r="D19" s="269"/>
      <c r="E19" s="270" t="s">
        <v>349</v>
      </c>
      <c r="F19" s="267" t="s">
        <v>91</v>
      </c>
      <c r="G19" s="267"/>
      <c r="H19" s="267"/>
      <c r="I19" s="267"/>
      <c r="J19" s="267"/>
      <c r="K19" s="265"/>
    </row>
    <row r="20" ht="15" customHeight="1">
      <c r="B20" s="268"/>
      <c r="C20" s="269"/>
      <c r="D20" s="269"/>
      <c r="E20" s="270" t="s">
        <v>350</v>
      </c>
      <c r="F20" s="267" t="s">
        <v>351</v>
      </c>
      <c r="G20" s="267"/>
      <c r="H20" s="267"/>
      <c r="I20" s="267"/>
      <c r="J20" s="267"/>
      <c r="K20" s="265"/>
    </row>
    <row r="21" ht="15" customHeight="1">
      <c r="B21" s="268"/>
      <c r="C21" s="269"/>
      <c r="D21" s="269"/>
      <c r="E21" s="270" t="s">
        <v>352</v>
      </c>
      <c r="F21" s="267" t="s">
        <v>353</v>
      </c>
      <c r="G21" s="267"/>
      <c r="H21" s="267"/>
      <c r="I21" s="267"/>
      <c r="J21" s="267"/>
      <c r="K21" s="265"/>
    </row>
    <row r="22" ht="12.75" customHeight="1">
      <c r="B22" s="268"/>
      <c r="C22" s="269"/>
      <c r="D22" s="269"/>
      <c r="E22" s="269"/>
      <c r="F22" s="269"/>
      <c r="G22" s="269"/>
      <c r="H22" s="269"/>
      <c r="I22" s="269"/>
      <c r="J22" s="269"/>
      <c r="K22" s="265"/>
    </row>
    <row r="23" ht="15" customHeight="1">
      <c r="B23" s="268"/>
      <c r="C23" s="267" t="s">
        <v>354</v>
      </c>
      <c r="D23" s="267"/>
      <c r="E23" s="267"/>
      <c r="F23" s="267"/>
      <c r="G23" s="267"/>
      <c r="H23" s="267"/>
      <c r="I23" s="267"/>
      <c r="J23" s="267"/>
      <c r="K23" s="265"/>
    </row>
    <row r="24" ht="15" customHeight="1">
      <c r="B24" s="268"/>
      <c r="C24" s="267" t="s">
        <v>355</v>
      </c>
      <c r="D24" s="267"/>
      <c r="E24" s="267"/>
      <c r="F24" s="267"/>
      <c r="G24" s="267"/>
      <c r="H24" s="267"/>
      <c r="I24" s="267"/>
      <c r="J24" s="267"/>
      <c r="K24" s="265"/>
    </row>
    <row r="25" ht="15" customHeight="1">
      <c r="B25" s="268"/>
      <c r="C25" s="267"/>
      <c r="D25" s="267" t="s">
        <v>356</v>
      </c>
      <c r="E25" s="267"/>
      <c r="F25" s="267"/>
      <c r="G25" s="267"/>
      <c r="H25" s="267"/>
      <c r="I25" s="267"/>
      <c r="J25" s="267"/>
      <c r="K25" s="265"/>
    </row>
    <row r="26" ht="15" customHeight="1">
      <c r="B26" s="268"/>
      <c r="C26" s="269"/>
      <c r="D26" s="267" t="s">
        <v>357</v>
      </c>
      <c r="E26" s="267"/>
      <c r="F26" s="267"/>
      <c r="G26" s="267"/>
      <c r="H26" s="267"/>
      <c r="I26" s="267"/>
      <c r="J26" s="267"/>
      <c r="K26" s="265"/>
    </row>
    <row r="27" ht="12.75" customHeight="1">
      <c r="B27" s="268"/>
      <c r="C27" s="269"/>
      <c r="D27" s="269"/>
      <c r="E27" s="269"/>
      <c r="F27" s="269"/>
      <c r="G27" s="269"/>
      <c r="H27" s="269"/>
      <c r="I27" s="269"/>
      <c r="J27" s="269"/>
      <c r="K27" s="265"/>
    </row>
    <row r="28" ht="15" customHeight="1">
      <c r="B28" s="268"/>
      <c r="C28" s="269"/>
      <c r="D28" s="267" t="s">
        <v>358</v>
      </c>
      <c r="E28" s="267"/>
      <c r="F28" s="267"/>
      <c r="G28" s="267"/>
      <c r="H28" s="267"/>
      <c r="I28" s="267"/>
      <c r="J28" s="267"/>
      <c r="K28" s="265"/>
    </row>
    <row r="29" ht="15" customHeight="1">
      <c r="B29" s="268"/>
      <c r="C29" s="269"/>
      <c r="D29" s="267" t="s">
        <v>359</v>
      </c>
      <c r="E29" s="267"/>
      <c r="F29" s="267"/>
      <c r="G29" s="267"/>
      <c r="H29" s="267"/>
      <c r="I29" s="267"/>
      <c r="J29" s="267"/>
      <c r="K29" s="265"/>
    </row>
    <row r="30" ht="12.75" customHeight="1">
      <c r="B30" s="268"/>
      <c r="C30" s="269"/>
      <c r="D30" s="269"/>
      <c r="E30" s="269"/>
      <c r="F30" s="269"/>
      <c r="G30" s="269"/>
      <c r="H30" s="269"/>
      <c r="I30" s="269"/>
      <c r="J30" s="269"/>
      <c r="K30" s="265"/>
    </row>
    <row r="31" ht="15" customHeight="1">
      <c r="B31" s="268"/>
      <c r="C31" s="269"/>
      <c r="D31" s="267" t="s">
        <v>360</v>
      </c>
      <c r="E31" s="267"/>
      <c r="F31" s="267"/>
      <c r="G31" s="267"/>
      <c r="H31" s="267"/>
      <c r="I31" s="267"/>
      <c r="J31" s="267"/>
      <c r="K31" s="265"/>
    </row>
    <row r="32" ht="15" customHeight="1">
      <c r="B32" s="268"/>
      <c r="C32" s="269"/>
      <c r="D32" s="267" t="s">
        <v>361</v>
      </c>
      <c r="E32" s="267"/>
      <c r="F32" s="267"/>
      <c r="G32" s="267"/>
      <c r="H32" s="267"/>
      <c r="I32" s="267"/>
      <c r="J32" s="267"/>
      <c r="K32" s="265"/>
    </row>
    <row r="33" ht="15" customHeight="1">
      <c r="B33" s="268"/>
      <c r="C33" s="269"/>
      <c r="D33" s="267" t="s">
        <v>362</v>
      </c>
      <c r="E33" s="267"/>
      <c r="F33" s="267"/>
      <c r="G33" s="267"/>
      <c r="H33" s="267"/>
      <c r="I33" s="267"/>
      <c r="J33" s="267"/>
      <c r="K33" s="265"/>
    </row>
    <row r="34" ht="15" customHeight="1">
      <c r="B34" s="268"/>
      <c r="C34" s="269"/>
      <c r="D34" s="267"/>
      <c r="E34" s="271" t="s">
        <v>114</v>
      </c>
      <c r="F34" s="267"/>
      <c r="G34" s="267" t="s">
        <v>363</v>
      </c>
      <c r="H34" s="267"/>
      <c r="I34" s="267"/>
      <c r="J34" s="267"/>
      <c r="K34" s="265"/>
    </row>
    <row r="35" ht="30.75" customHeight="1">
      <c r="B35" s="268"/>
      <c r="C35" s="269"/>
      <c r="D35" s="267"/>
      <c r="E35" s="271" t="s">
        <v>364</v>
      </c>
      <c r="F35" s="267"/>
      <c r="G35" s="267" t="s">
        <v>365</v>
      </c>
      <c r="H35" s="267"/>
      <c r="I35" s="267"/>
      <c r="J35" s="267"/>
      <c r="K35" s="265"/>
    </row>
    <row r="36" ht="15" customHeight="1">
      <c r="B36" s="268"/>
      <c r="C36" s="269"/>
      <c r="D36" s="267"/>
      <c r="E36" s="271" t="s">
        <v>57</v>
      </c>
      <c r="F36" s="267"/>
      <c r="G36" s="267" t="s">
        <v>366</v>
      </c>
      <c r="H36" s="267"/>
      <c r="I36" s="267"/>
      <c r="J36" s="267"/>
      <c r="K36" s="265"/>
    </row>
    <row r="37" ht="15" customHeight="1">
      <c r="B37" s="268"/>
      <c r="C37" s="269"/>
      <c r="D37" s="267"/>
      <c r="E37" s="271" t="s">
        <v>115</v>
      </c>
      <c r="F37" s="267"/>
      <c r="G37" s="267" t="s">
        <v>367</v>
      </c>
      <c r="H37" s="267"/>
      <c r="I37" s="267"/>
      <c r="J37" s="267"/>
      <c r="K37" s="265"/>
    </row>
    <row r="38" ht="15" customHeight="1">
      <c r="B38" s="268"/>
      <c r="C38" s="269"/>
      <c r="D38" s="267"/>
      <c r="E38" s="271" t="s">
        <v>116</v>
      </c>
      <c r="F38" s="267"/>
      <c r="G38" s="267" t="s">
        <v>368</v>
      </c>
      <c r="H38" s="267"/>
      <c r="I38" s="267"/>
      <c r="J38" s="267"/>
      <c r="K38" s="265"/>
    </row>
    <row r="39" ht="15" customHeight="1">
      <c r="B39" s="268"/>
      <c r="C39" s="269"/>
      <c r="D39" s="267"/>
      <c r="E39" s="271" t="s">
        <v>117</v>
      </c>
      <c r="F39" s="267"/>
      <c r="G39" s="267" t="s">
        <v>369</v>
      </c>
      <c r="H39" s="267"/>
      <c r="I39" s="267"/>
      <c r="J39" s="267"/>
      <c r="K39" s="265"/>
    </row>
    <row r="40" ht="15" customHeight="1">
      <c r="B40" s="268"/>
      <c r="C40" s="269"/>
      <c r="D40" s="267"/>
      <c r="E40" s="271" t="s">
        <v>370</v>
      </c>
      <c r="F40" s="267"/>
      <c r="G40" s="267" t="s">
        <v>371</v>
      </c>
      <c r="H40" s="267"/>
      <c r="I40" s="267"/>
      <c r="J40" s="267"/>
      <c r="K40" s="265"/>
    </row>
    <row r="41" ht="15" customHeight="1">
      <c r="B41" s="268"/>
      <c r="C41" s="269"/>
      <c r="D41" s="267"/>
      <c r="E41" s="271"/>
      <c r="F41" s="267"/>
      <c r="G41" s="267" t="s">
        <v>372</v>
      </c>
      <c r="H41" s="267"/>
      <c r="I41" s="267"/>
      <c r="J41" s="267"/>
      <c r="K41" s="265"/>
    </row>
    <row r="42" ht="15" customHeight="1">
      <c r="B42" s="268"/>
      <c r="C42" s="269"/>
      <c r="D42" s="267"/>
      <c r="E42" s="271" t="s">
        <v>373</v>
      </c>
      <c r="F42" s="267"/>
      <c r="G42" s="267" t="s">
        <v>374</v>
      </c>
      <c r="H42" s="267"/>
      <c r="I42" s="267"/>
      <c r="J42" s="267"/>
      <c r="K42" s="265"/>
    </row>
    <row r="43" ht="15" customHeight="1">
      <c r="B43" s="268"/>
      <c r="C43" s="269"/>
      <c r="D43" s="267"/>
      <c r="E43" s="271" t="s">
        <v>119</v>
      </c>
      <c r="F43" s="267"/>
      <c r="G43" s="267" t="s">
        <v>375</v>
      </c>
      <c r="H43" s="267"/>
      <c r="I43" s="267"/>
      <c r="J43" s="267"/>
      <c r="K43" s="265"/>
    </row>
    <row r="44" ht="12.75" customHeight="1">
      <c r="B44" s="268"/>
      <c r="C44" s="269"/>
      <c r="D44" s="267"/>
      <c r="E44" s="267"/>
      <c r="F44" s="267"/>
      <c r="G44" s="267"/>
      <c r="H44" s="267"/>
      <c r="I44" s="267"/>
      <c r="J44" s="267"/>
      <c r="K44" s="265"/>
    </row>
    <row r="45" ht="15" customHeight="1">
      <c r="B45" s="268"/>
      <c r="C45" s="269"/>
      <c r="D45" s="267" t="s">
        <v>376</v>
      </c>
      <c r="E45" s="267"/>
      <c r="F45" s="267"/>
      <c r="G45" s="267"/>
      <c r="H45" s="267"/>
      <c r="I45" s="267"/>
      <c r="J45" s="267"/>
      <c r="K45" s="265"/>
    </row>
    <row r="46" ht="15" customHeight="1">
      <c r="B46" s="268"/>
      <c r="C46" s="269"/>
      <c r="D46" s="269"/>
      <c r="E46" s="267" t="s">
        <v>377</v>
      </c>
      <c r="F46" s="267"/>
      <c r="G46" s="267"/>
      <c r="H46" s="267"/>
      <c r="I46" s="267"/>
      <c r="J46" s="267"/>
      <c r="K46" s="265"/>
    </row>
    <row r="47" ht="15" customHeight="1">
      <c r="B47" s="268"/>
      <c r="C47" s="269"/>
      <c r="D47" s="269"/>
      <c r="E47" s="267" t="s">
        <v>378</v>
      </c>
      <c r="F47" s="267"/>
      <c r="G47" s="267"/>
      <c r="H47" s="267"/>
      <c r="I47" s="267"/>
      <c r="J47" s="267"/>
      <c r="K47" s="265"/>
    </row>
    <row r="48" ht="15" customHeight="1">
      <c r="B48" s="268"/>
      <c r="C48" s="269"/>
      <c r="D48" s="269"/>
      <c r="E48" s="267" t="s">
        <v>379</v>
      </c>
      <c r="F48" s="267"/>
      <c r="G48" s="267"/>
      <c r="H48" s="267"/>
      <c r="I48" s="267"/>
      <c r="J48" s="267"/>
      <c r="K48" s="265"/>
    </row>
    <row r="49" ht="15" customHeight="1">
      <c r="B49" s="268"/>
      <c r="C49" s="269"/>
      <c r="D49" s="267" t="s">
        <v>380</v>
      </c>
      <c r="E49" s="267"/>
      <c r="F49" s="267"/>
      <c r="G49" s="267"/>
      <c r="H49" s="267"/>
      <c r="I49" s="267"/>
      <c r="J49" s="267"/>
      <c r="K49" s="265"/>
    </row>
    <row r="50" ht="25.5" customHeight="1">
      <c r="B50" s="263"/>
      <c r="C50" s="264" t="s">
        <v>381</v>
      </c>
      <c r="D50" s="264"/>
      <c r="E50" s="264"/>
      <c r="F50" s="264"/>
      <c r="G50" s="264"/>
      <c r="H50" s="264"/>
      <c r="I50" s="264"/>
      <c r="J50" s="264"/>
      <c r="K50" s="265"/>
    </row>
    <row r="51" ht="5.25" customHeight="1">
      <c r="B51" s="263"/>
      <c r="C51" s="266"/>
      <c r="D51" s="266"/>
      <c r="E51" s="266"/>
      <c r="F51" s="266"/>
      <c r="G51" s="266"/>
      <c r="H51" s="266"/>
      <c r="I51" s="266"/>
      <c r="J51" s="266"/>
      <c r="K51" s="265"/>
    </row>
    <row r="52" ht="15" customHeight="1">
      <c r="B52" s="263"/>
      <c r="C52" s="267" t="s">
        <v>382</v>
      </c>
      <c r="D52" s="267"/>
      <c r="E52" s="267"/>
      <c r="F52" s="267"/>
      <c r="G52" s="267"/>
      <c r="H52" s="267"/>
      <c r="I52" s="267"/>
      <c r="J52" s="267"/>
      <c r="K52" s="265"/>
    </row>
    <row r="53" ht="15" customHeight="1">
      <c r="B53" s="263"/>
      <c r="C53" s="267" t="s">
        <v>383</v>
      </c>
      <c r="D53" s="267"/>
      <c r="E53" s="267"/>
      <c r="F53" s="267"/>
      <c r="G53" s="267"/>
      <c r="H53" s="267"/>
      <c r="I53" s="267"/>
      <c r="J53" s="267"/>
      <c r="K53" s="265"/>
    </row>
    <row r="54" ht="12.75" customHeight="1">
      <c r="B54" s="263"/>
      <c r="C54" s="267"/>
      <c r="D54" s="267"/>
      <c r="E54" s="267"/>
      <c r="F54" s="267"/>
      <c r="G54" s="267"/>
      <c r="H54" s="267"/>
      <c r="I54" s="267"/>
      <c r="J54" s="267"/>
      <c r="K54" s="265"/>
    </row>
    <row r="55" ht="15" customHeight="1">
      <c r="B55" s="263"/>
      <c r="C55" s="267" t="s">
        <v>384</v>
      </c>
      <c r="D55" s="267"/>
      <c r="E55" s="267"/>
      <c r="F55" s="267"/>
      <c r="G55" s="267"/>
      <c r="H55" s="267"/>
      <c r="I55" s="267"/>
      <c r="J55" s="267"/>
      <c r="K55" s="265"/>
    </row>
    <row r="56" ht="15" customHeight="1">
      <c r="B56" s="263"/>
      <c r="C56" s="269"/>
      <c r="D56" s="267" t="s">
        <v>385</v>
      </c>
      <c r="E56" s="267"/>
      <c r="F56" s="267"/>
      <c r="G56" s="267"/>
      <c r="H56" s="267"/>
      <c r="I56" s="267"/>
      <c r="J56" s="267"/>
      <c r="K56" s="265"/>
    </row>
    <row r="57" ht="15" customHeight="1">
      <c r="B57" s="263"/>
      <c r="C57" s="269"/>
      <c r="D57" s="267" t="s">
        <v>386</v>
      </c>
      <c r="E57" s="267"/>
      <c r="F57" s="267"/>
      <c r="G57" s="267"/>
      <c r="H57" s="267"/>
      <c r="I57" s="267"/>
      <c r="J57" s="267"/>
      <c r="K57" s="265"/>
    </row>
    <row r="58" ht="15" customHeight="1">
      <c r="B58" s="263"/>
      <c r="C58" s="269"/>
      <c r="D58" s="267" t="s">
        <v>387</v>
      </c>
      <c r="E58" s="267"/>
      <c r="F58" s="267"/>
      <c r="G58" s="267"/>
      <c r="H58" s="267"/>
      <c r="I58" s="267"/>
      <c r="J58" s="267"/>
      <c r="K58" s="265"/>
    </row>
    <row r="59" ht="15" customHeight="1">
      <c r="B59" s="263"/>
      <c r="C59" s="269"/>
      <c r="D59" s="267" t="s">
        <v>388</v>
      </c>
      <c r="E59" s="267"/>
      <c r="F59" s="267"/>
      <c r="G59" s="267"/>
      <c r="H59" s="267"/>
      <c r="I59" s="267"/>
      <c r="J59" s="267"/>
      <c r="K59" s="265"/>
    </row>
    <row r="60" ht="15" customHeight="1">
      <c r="B60" s="263"/>
      <c r="C60" s="269"/>
      <c r="D60" s="272" t="s">
        <v>389</v>
      </c>
      <c r="E60" s="272"/>
      <c r="F60" s="272"/>
      <c r="G60" s="272"/>
      <c r="H60" s="272"/>
      <c r="I60" s="272"/>
      <c r="J60" s="272"/>
      <c r="K60" s="265"/>
    </row>
    <row r="61" ht="15" customHeight="1">
      <c r="B61" s="263"/>
      <c r="C61" s="269"/>
      <c r="D61" s="267" t="s">
        <v>390</v>
      </c>
      <c r="E61" s="267"/>
      <c r="F61" s="267"/>
      <c r="G61" s="267"/>
      <c r="H61" s="267"/>
      <c r="I61" s="267"/>
      <c r="J61" s="267"/>
      <c r="K61" s="265"/>
    </row>
    <row r="62" ht="12.75" customHeight="1">
      <c r="B62" s="263"/>
      <c r="C62" s="269"/>
      <c r="D62" s="269"/>
      <c r="E62" s="273"/>
      <c r="F62" s="269"/>
      <c r="G62" s="269"/>
      <c r="H62" s="269"/>
      <c r="I62" s="269"/>
      <c r="J62" s="269"/>
      <c r="K62" s="265"/>
    </row>
    <row r="63" ht="15" customHeight="1">
      <c r="B63" s="263"/>
      <c r="C63" s="269"/>
      <c r="D63" s="267" t="s">
        <v>391</v>
      </c>
      <c r="E63" s="267"/>
      <c r="F63" s="267"/>
      <c r="G63" s="267"/>
      <c r="H63" s="267"/>
      <c r="I63" s="267"/>
      <c r="J63" s="267"/>
      <c r="K63" s="265"/>
    </row>
    <row r="64" ht="15" customHeight="1">
      <c r="B64" s="263"/>
      <c r="C64" s="269"/>
      <c r="D64" s="272" t="s">
        <v>392</v>
      </c>
      <c r="E64" s="272"/>
      <c r="F64" s="272"/>
      <c r="G64" s="272"/>
      <c r="H64" s="272"/>
      <c r="I64" s="272"/>
      <c r="J64" s="272"/>
      <c r="K64" s="265"/>
    </row>
    <row r="65" ht="15" customHeight="1">
      <c r="B65" s="263"/>
      <c r="C65" s="269"/>
      <c r="D65" s="267" t="s">
        <v>393</v>
      </c>
      <c r="E65" s="267"/>
      <c r="F65" s="267"/>
      <c r="G65" s="267"/>
      <c r="H65" s="267"/>
      <c r="I65" s="267"/>
      <c r="J65" s="267"/>
      <c r="K65" s="265"/>
    </row>
    <row r="66" ht="15" customHeight="1">
      <c r="B66" s="263"/>
      <c r="C66" s="269"/>
      <c r="D66" s="267" t="s">
        <v>394</v>
      </c>
      <c r="E66" s="267"/>
      <c r="F66" s="267"/>
      <c r="G66" s="267"/>
      <c r="H66" s="267"/>
      <c r="I66" s="267"/>
      <c r="J66" s="267"/>
      <c r="K66" s="265"/>
    </row>
    <row r="67" ht="15" customHeight="1">
      <c r="B67" s="263"/>
      <c r="C67" s="269"/>
      <c r="D67" s="267" t="s">
        <v>395</v>
      </c>
      <c r="E67" s="267"/>
      <c r="F67" s="267"/>
      <c r="G67" s="267"/>
      <c r="H67" s="267"/>
      <c r="I67" s="267"/>
      <c r="J67" s="267"/>
      <c r="K67" s="265"/>
    </row>
    <row r="68" ht="15" customHeight="1">
      <c r="B68" s="263"/>
      <c r="C68" s="269"/>
      <c r="D68" s="267" t="s">
        <v>396</v>
      </c>
      <c r="E68" s="267"/>
      <c r="F68" s="267"/>
      <c r="G68" s="267"/>
      <c r="H68" s="267"/>
      <c r="I68" s="267"/>
      <c r="J68" s="267"/>
      <c r="K68" s="265"/>
    </row>
    <row r="69" ht="12.75" customHeight="1">
      <c r="B69" s="274"/>
      <c r="C69" s="275"/>
      <c r="D69" s="275"/>
      <c r="E69" s="275"/>
      <c r="F69" s="275"/>
      <c r="G69" s="275"/>
      <c r="H69" s="275"/>
      <c r="I69" s="275"/>
      <c r="J69" s="275"/>
      <c r="K69" s="276"/>
    </row>
    <row r="70" ht="18.75" customHeight="1">
      <c r="B70" s="277"/>
      <c r="C70" s="277"/>
      <c r="D70" s="277"/>
      <c r="E70" s="277"/>
      <c r="F70" s="277"/>
      <c r="G70" s="277"/>
      <c r="H70" s="277"/>
      <c r="I70" s="277"/>
      <c r="J70" s="277"/>
      <c r="K70" s="278"/>
    </row>
    <row r="71" ht="18.75" customHeight="1">
      <c r="B71" s="278"/>
      <c r="C71" s="278"/>
      <c r="D71" s="278"/>
      <c r="E71" s="278"/>
      <c r="F71" s="278"/>
      <c r="G71" s="278"/>
      <c r="H71" s="278"/>
      <c r="I71" s="278"/>
      <c r="J71" s="278"/>
      <c r="K71" s="278"/>
    </row>
    <row r="72" ht="7.5" customHeight="1">
      <c r="B72" s="279"/>
      <c r="C72" s="280"/>
      <c r="D72" s="280"/>
      <c r="E72" s="280"/>
      <c r="F72" s="280"/>
      <c r="G72" s="280"/>
      <c r="H72" s="280"/>
      <c r="I72" s="280"/>
      <c r="J72" s="280"/>
      <c r="K72" s="281"/>
    </row>
    <row r="73" ht="45" customHeight="1">
      <c r="B73" s="282"/>
      <c r="C73" s="283" t="s">
        <v>97</v>
      </c>
      <c r="D73" s="283"/>
      <c r="E73" s="283"/>
      <c r="F73" s="283"/>
      <c r="G73" s="283"/>
      <c r="H73" s="283"/>
      <c r="I73" s="283"/>
      <c r="J73" s="283"/>
      <c r="K73" s="284"/>
    </row>
    <row r="74" ht="17.25" customHeight="1">
      <c r="B74" s="282"/>
      <c r="C74" s="285" t="s">
        <v>397</v>
      </c>
      <c r="D74" s="285"/>
      <c r="E74" s="285"/>
      <c r="F74" s="285" t="s">
        <v>398</v>
      </c>
      <c r="G74" s="286"/>
      <c r="H74" s="285" t="s">
        <v>115</v>
      </c>
      <c r="I74" s="285" t="s">
        <v>61</v>
      </c>
      <c r="J74" s="285" t="s">
        <v>399</v>
      </c>
      <c r="K74" s="284"/>
    </row>
    <row r="75" ht="17.25" customHeight="1">
      <c r="B75" s="282"/>
      <c r="C75" s="287" t="s">
        <v>400</v>
      </c>
      <c r="D75" s="287"/>
      <c r="E75" s="287"/>
      <c r="F75" s="288" t="s">
        <v>401</v>
      </c>
      <c r="G75" s="289"/>
      <c r="H75" s="287"/>
      <c r="I75" s="287"/>
      <c r="J75" s="287" t="s">
        <v>402</v>
      </c>
      <c r="K75" s="284"/>
    </row>
    <row r="76" ht="5.25" customHeight="1">
      <c r="B76" s="282"/>
      <c r="C76" s="290"/>
      <c r="D76" s="290"/>
      <c r="E76" s="290"/>
      <c r="F76" s="290"/>
      <c r="G76" s="291"/>
      <c r="H76" s="290"/>
      <c r="I76" s="290"/>
      <c r="J76" s="290"/>
      <c r="K76" s="284"/>
    </row>
    <row r="77" ht="15" customHeight="1">
      <c r="B77" s="282"/>
      <c r="C77" s="271" t="s">
        <v>57</v>
      </c>
      <c r="D77" s="290"/>
      <c r="E77" s="290"/>
      <c r="F77" s="292" t="s">
        <v>403</v>
      </c>
      <c r="G77" s="291"/>
      <c r="H77" s="271" t="s">
        <v>404</v>
      </c>
      <c r="I77" s="271" t="s">
        <v>405</v>
      </c>
      <c r="J77" s="271">
        <v>20</v>
      </c>
      <c r="K77" s="284"/>
    </row>
    <row r="78" ht="15" customHeight="1">
      <c r="B78" s="282"/>
      <c r="C78" s="271" t="s">
        <v>406</v>
      </c>
      <c r="D78" s="271"/>
      <c r="E78" s="271"/>
      <c r="F78" s="292" t="s">
        <v>403</v>
      </c>
      <c r="G78" s="291"/>
      <c r="H78" s="271" t="s">
        <v>407</v>
      </c>
      <c r="I78" s="271" t="s">
        <v>405</v>
      </c>
      <c r="J78" s="271">
        <v>120</v>
      </c>
      <c r="K78" s="284"/>
    </row>
    <row r="79" ht="15" customHeight="1">
      <c r="B79" s="293"/>
      <c r="C79" s="271" t="s">
        <v>408</v>
      </c>
      <c r="D79" s="271"/>
      <c r="E79" s="271"/>
      <c r="F79" s="292" t="s">
        <v>409</v>
      </c>
      <c r="G79" s="291"/>
      <c r="H79" s="271" t="s">
        <v>410</v>
      </c>
      <c r="I79" s="271" t="s">
        <v>405</v>
      </c>
      <c r="J79" s="271">
        <v>50</v>
      </c>
      <c r="K79" s="284"/>
    </row>
    <row r="80" ht="15" customHeight="1">
      <c r="B80" s="293"/>
      <c r="C80" s="271" t="s">
        <v>411</v>
      </c>
      <c r="D80" s="271"/>
      <c r="E80" s="271"/>
      <c r="F80" s="292" t="s">
        <v>403</v>
      </c>
      <c r="G80" s="291"/>
      <c r="H80" s="271" t="s">
        <v>412</v>
      </c>
      <c r="I80" s="271" t="s">
        <v>413</v>
      </c>
      <c r="J80" s="271"/>
      <c r="K80" s="284"/>
    </row>
    <row r="81" ht="15" customHeight="1">
      <c r="B81" s="293"/>
      <c r="C81" s="294" t="s">
        <v>414</v>
      </c>
      <c r="D81" s="294"/>
      <c r="E81" s="294"/>
      <c r="F81" s="295" t="s">
        <v>409</v>
      </c>
      <c r="G81" s="294"/>
      <c r="H81" s="294" t="s">
        <v>415</v>
      </c>
      <c r="I81" s="294" t="s">
        <v>405</v>
      </c>
      <c r="J81" s="294">
        <v>15</v>
      </c>
      <c r="K81" s="284"/>
    </row>
    <row r="82" ht="15" customHeight="1">
      <c r="B82" s="293"/>
      <c r="C82" s="294" t="s">
        <v>416</v>
      </c>
      <c r="D82" s="294"/>
      <c r="E82" s="294"/>
      <c r="F82" s="295" t="s">
        <v>409</v>
      </c>
      <c r="G82" s="294"/>
      <c r="H82" s="294" t="s">
        <v>417</v>
      </c>
      <c r="I82" s="294" t="s">
        <v>405</v>
      </c>
      <c r="J82" s="294">
        <v>15</v>
      </c>
      <c r="K82" s="284"/>
    </row>
    <row r="83" ht="15" customHeight="1">
      <c r="B83" s="293"/>
      <c r="C83" s="294" t="s">
        <v>418</v>
      </c>
      <c r="D83" s="294"/>
      <c r="E83" s="294"/>
      <c r="F83" s="295" t="s">
        <v>409</v>
      </c>
      <c r="G83" s="294"/>
      <c r="H83" s="294" t="s">
        <v>419</v>
      </c>
      <c r="I83" s="294" t="s">
        <v>405</v>
      </c>
      <c r="J83" s="294">
        <v>20</v>
      </c>
      <c r="K83" s="284"/>
    </row>
    <row r="84" ht="15" customHeight="1">
      <c r="B84" s="293"/>
      <c r="C84" s="294" t="s">
        <v>420</v>
      </c>
      <c r="D84" s="294"/>
      <c r="E84" s="294"/>
      <c r="F84" s="295" t="s">
        <v>409</v>
      </c>
      <c r="G84" s="294"/>
      <c r="H84" s="294" t="s">
        <v>421</v>
      </c>
      <c r="I84" s="294" t="s">
        <v>405</v>
      </c>
      <c r="J84" s="294">
        <v>20</v>
      </c>
      <c r="K84" s="284"/>
    </row>
    <row r="85" ht="15" customHeight="1">
      <c r="B85" s="293"/>
      <c r="C85" s="271" t="s">
        <v>422</v>
      </c>
      <c r="D85" s="271"/>
      <c r="E85" s="271"/>
      <c r="F85" s="292" t="s">
        <v>409</v>
      </c>
      <c r="G85" s="291"/>
      <c r="H85" s="271" t="s">
        <v>423</v>
      </c>
      <c r="I85" s="271" t="s">
        <v>405</v>
      </c>
      <c r="J85" s="271">
        <v>50</v>
      </c>
      <c r="K85" s="284"/>
    </row>
    <row r="86" ht="15" customHeight="1">
      <c r="B86" s="293"/>
      <c r="C86" s="271" t="s">
        <v>424</v>
      </c>
      <c r="D86" s="271"/>
      <c r="E86" s="271"/>
      <c r="F86" s="292" t="s">
        <v>409</v>
      </c>
      <c r="G86" s="291"/>
      <c r="H86" s="271" t="s">
        <v>425</v>
      </c>
      <c r="I86" s="271" t="s">
        <v>405</v>
      </c>
      <c r="J86" s="271">
        <v>20</v>
      </c>
      <c r="K86" s="284"/>
    </row>
    <row r="87" ht="15" customHeight="1">
      <c r="B87" s="293"/>
      <c r="C87" s="271" t="s">
        <v>426</v>
      </c>
      <c r="D87" s="271"/>
      <c r="E87" s="271"/>
      <c r="F87" s="292" t="s">
        <v>409</v>
      </c>
      <c r="G87" s="291"/>
      <c r="H87" s="271" t="s">
        <v>427</v>
      </c>
      <c r="I87" s="271" t="s">
        <v>405</v>
      </c>
      <c r="J87" s="271">
        <v>20</v>
      </c>
      <c r="K87" s="284"/>
    </row>
    <row r="88" ht="15" customHeight="1">
      <c r="B88" s="293"/>
      <c r="C88" s="271" t="s">
        <v>428</v>
      </c>
      <c r="D88" s="271"/>
      <c r="E88" s="271"/>
      <c r="F88" s="292" t="s">
        <v>409</v>
      </c>
      <c r="G88" s="291"/>
      <c r="H88" s="271" t="s">
        <v>429</v>
      </c>
      <c r="I88" s="271" t="s">
        <v>405</v>
      </c>
      <c r="J88" s="271">
        <v>50</v>
      </c>
      <c r="K88" s="284"/>
    </row>
    <row r="89" ht="15" customHeight="1">
      <c r="B89" s="293"/>
      <c r="C89" s="271" t="s">
        <v>430</v>
      </c>
      <c r="D89" s="271"/>
      <c r="E89" s="271"/>
      <c r="F89" s="292" t="s">
        <v>409</v>
      </c>
      <c r="G89" s="291"/>
      <c r="H89" s="271" t="s">
        <v>430</v>
      </c>
      <c r="I89" s="271" t="s">
        <v>405</v>
      </c>
      <c r="J89" s="271">
        <v>50</v>
      </c>
      <c r="K89" s="284"/>
    </row>
    <row r="90" ht="15" customHeight="1">
      <c r="B90" s="293"/>
      <c r="C90" s="271" t="s">
        <v>120</v>
      </c>
      <c r="D90" s="271"/>
      <c r="E90" s="271"/>
      <c r="F90" s="292" t="s">
        <v>409</v>
      </c>
      <c r="G90" s="291"/>
      <c r="H90" s="271" t="s">
        <v>431</v>
      </c>
      <c r="I90" s="271" t="s">
        <v>405</v>
      </c>
      <c r="J90" s="271">
        <v>255</v>
      </c>
      <c r="K90" s="284"/>
    </row>
    <row r="91" ht="15" customHeight="1">
      <c r="B91" s="293"/>
      <c r="C91" s="271" t="s">
        <v>432</v>
      </c>
      <c r="D91" s="271"/>
      <c r="E91" s="271"/>
      <c r="F91" s="292" t="s">
        <v>403</v>
      </c>
      <c r="G91" s="291"/>
      <c r="H91" s="271" t="s">
        <v>433</v>
      </c>
      <c r="I91" s="271" t="s">
        <v>434</v>
      </c>
      <c r="J91" s="271"/>
      <c r="K91" s="284"/>
    </row>
    <row r="92" ht="15" customHeight="1">
      <c r="B92" s="293"/>
      <c r="C92" s="271" t="s">
        <v>435</v>
      </c>
      <c r="D92" s="271"/>
      <c r="E92" s="271"/>
      <c r="F92" s="292" t="s">
        <v>403</v>
      </c>
      <c r="G92" s="291"/>
      <c r="H92" s="271" t="s">
        <v>436</v>
      </c>
      <c r="I92" s="271" t="s">
        <v>437</v>
      </c>
      <c r="J92" s="271"/>
      <c r="K92" s="284"/>
    </row>
    <row r="93" ht="15" customHeight="1">
      <c r="B93" s="293"/>
      <c r="C93" s="271" t="s">
        <v>438</v>
      </c>
      <c r="D93" s="271"/>
      <c r="E93" s="271"/>
      <c r="F93" s="292" t="s">
        <v>403</v>
      </c>
      <c r="G93" s="291"/>
      <c r="H93" s="271" t="s">
        <v>438</v>
      </c>
      <c r="I93" s="271" t="s">
        <v>437</v>
      </c>
      <c r="J93" s="271"/>
      <c r="K93" s="284"/>
    </row>
    <row r="94" ht="15" customHeight="1">
      <c r="B94" s="293"/>
      <c r="C94" s="271" t="s">
        <v>42</v>
      </c>
      <c r="D94" s="271"/>
      <c r="E94" s="271"/>
      <c r="F94" s="292" t="s">
        <v>403</v>
      </c>
      <c r="G94" s="291"/>
      <c r="H94" s="271" t="s">
        <v>439</v>
      </c>
      <c r="I94" s="271" t="s">
        <v>437</v>
      </c>
      <c r="J94" s="271"/>
      <c r="K94" s="284"/>
    </row>
    <row r="95" ht="15" customHeight="1">
      <c r="B95" s="293"/>
      <c r="C95" s="271" t="s">
        <v>52</v>
      </c>
      <c r="D95" s="271"/>
      <c r="E95" s="271"/>
      <c r="F95" s="292" t="s">
        <v>403</v>
      </c>
      <c r="G95" s="291"/>
      <c r="H95" s="271" t="s">
        <v>440</v>
      </c>
      <c r="I95" s="271" t="s">
        <v>437</v>
      </c>
      <c r="J95" s="271"/>
      <c r="K95" s="284"/>
    </row>
    <row r="96" ht="15" customHeight="1">
      <c r="B96" s="296"/>
      <c r="C96" s="297"/>
      <c r="D96" s="297"/>
      <c r="E96" s="297"/>
      <c r="F96" s="297"/>
      <c r="G96" s="297"/>
      <c r="H96" s="297"/>
      <c r="I96" s="297"/>
      <c r="J96" s="297"/>
      <c r="K96" s="298"/>
    </row>
    <row r="97" ht="18.75" customHeight="1">
      <c r="B97" s="299"/>
      <c r="C97" s="300"/>
      <c r="D97" s="300"/>
      <c r="E97" s="300"/>
      <c r="F97" s="300"/>
      <c r="G97" s="300"/>
      <c r="H97" s="300"/>
      <c r="I97" s="300"/>
      <c r="J97" s="300"/>
      <c r="K97" s="299"/>
    </row>
    <row r="98" ht="18.75" customHeight="1">
      <c r="B98" s="278"/>
      <c r="C98" s="278"/>
      <c r="D98" s="278"/>
      <c r="E98" s="278"/>
      <c r="F98" s="278"/>
      <c r="G98" s="278"/>
      <c r="H98" s="278"/>
      <c r="I98" s="278"/>
      <c r="J98" s="278"/>
      <c r="K98" s="278"/>
    </row>
    <row r="99" ht="7.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81"/>
    </row>
    <row r="100" ht="45" customHeight="1">
      <c r="B100" s="282"/>
      <c r="C100" s="283" t="s">
        <v>441</v>
      </c>
      <c r="D100" s="283"/>
      <c r="E100" s="283"/>
      <c r="F100" s="283"/>
      <c r="G100" s="283"/>
      <c r="H100" s="283"/>
      <c r="I100" s="283"/>
      <c r="J100" s="283"/>
      <c r="K100" s="284"/>
    </row>
    <row r="101" ht="17.25" customHeight="1">
      <c r="B101" s="282"/>
      <c r="C101" s="285" t="s">
        <v>397</v>
      </c>
      <c r="D101" s="285"/>
      <c r="E101" s="285"/>
      <c r="F101" s="285" t="s">
        <v>398</v>
      </c>
      <c r="G101" s="286"/>
      <c r="H101" s="285" t="s">
        <v>115</v>
      </c>
      <c r="I101" s="285" t="s">
        <v>61</v>
      </c>
      <c r="J101" s="285" t="s">
        <v>399</v>
      </c>
      <c r="K101" s="284"/>
    </row>
    <row r="102" ht="17.25" customHeight="1">
      <c r="B102" s="282"/>
      <c r="C102" s="287" t="s">
        <v>400</v>
      </c>
      <c r="D102" s="287"/>
      <c r="E102" s="287"/>
      <c r="F102" s="288" t="s">
        <v>401</v>
      </c>
      <c r="G102" s="289"/>
      <c r="H102" s="287"/>
      <c r="I102" s="287"/>
      <c r="J102" s="287" t="s">
        <v>402</v>
      </c>
      <c r="K102" s="284"/>
    </row>
    <row r="103" ht="5.25" customHeight="1">
      <c r="B103" s="282"/>
      <c r="C103" s="285"/>
      <c r="D103" s="285"/>
      <c r="E103" s="285"/>
      <c r="F103" s="285"/>
      <c r="G103" s="301"/>
      <c r="H103" s="285"/>
      <c r="I103" s="285"/>
      <c r="J103" s="285"/>
      <c r="K103" s="284"/>
    </row>
    <row r="104" ht="15" customHeight="1">
      <c r="B104" s="282"/>
      <c r="C104" s="271" t="s">
        <v>57</v>
      </c>
      <c r="D104" s="290"/>
      <c r="E104" s="290"/>
      <c r="F104" s="292" t="s">
        <v>403</v>
      </c>
      <c r="G104" s="301"/>
      <c r="H104" s="271" t="s">
        <v>442</v>
      </c>
      <c r="I104" s="271" t="s">
        <v>405</v>
      </c>
      <c r="J104" s="271">
        <v>20</v>
      </c>
      <c r="K104" s="284"/>
    </row>
    <row r="105" ht="15" customHeight="1">
      <c r="B105" s="282"/>
      <c r="C105" s="271" t="s">
        <v>406</v>
      </c>
      <c r="D105" s="271"/>
      <c r="E105" s="271"/>
      <c r="F105" s="292" t="s">
        <v>403</v>
      </c>
      <c r="G105" s="271"/>
      <c r="H105" s="271" t="s">
        <v>442</v>
      </c>
      <c r="I105" s="271" t="s">
        <v>405</v>
      </c>
      <c r="J105" s="271">
        <v>120</v>
      </c>
      <c r="K105" s="284"/>
    </row>
    <row r="106" ht="15" customHeight="1">
      <c r="B106" s="293"/>
      <c r="C106" s="271" t="s">
        <v>408</v>
      </c>
      <c r="D106" s="271"/>
      <c r="E106" s="271"/>
      <c r="F106" s="292" t="s">
        <v>409</v>
      </c>
      <c r="G106" s="271"/>
      <c r="H106" s="271" t="s">
        <v>442</v>
      </c>
      <c r="I106" s="271" t="s">
        <v>405</v>
      </c>
      <c r="J106" s="271">
        <v>50</v>
      </c>
      <c r="K106" s="284"/>
    </row>
    <row r="107" ht="15" customHeight="1">
      <c r="B107" s="293"/>
      <c r="C107" s="271" t="s">
        <v>411</v>
      </c>
      <c r="D107" s="271"/>
      <c r="E107" s="271"/>
      <c r="F107" s="292" t="s">
        <v>403</v>
      </c>
      <c r="G107" s="271"/>
      <c r="H107" s="271" t="s">
        <v>442</v>
      </c>
      <c r="I107" s="271" t="s">
        <v>413</v>
      </c>
      <c r="J107" s="271"/>
      <c r="K107" s="284"/>
    </row>
    <row r="108" ht="15" customHeight="1">
      <c r="B108" s="293"/>
      <c r="C108" s="271" t="s">
        <v>422</v>
      </c>
      <c r="D108" s="271"/>
      <c r="E108" s="271"/>
      <c r="F108" s="292" t="s">
        <v>409</v>
      </c>
      <c r="G108" s="271"/>
      <c r="H108" s="271" t="s">
        <v>442</v>
      </c>
      <c r="I108" s="271" t="s">
        <v>405</v>
      </c>
      <c r="J108" s="271">
        <v>50</v>
      </c>
      <c r="K108" s="284"/>
    </row>
    <row r="109" ht="15" customHeight="1">
      <c r="B109" s="293"/>
      <c r="C109" s="271" t="s">
        <v>430</v>
      </c>
      <c r="D109" s="271"/>
      <c r="E109" s="271"/>
      <c r="F109" s="292" t="s">
        <v>409</v>
      </c>
      <c r="G109" s="271"/>
      <c r="H109" s="271" t="s">
        <v>442</v>
      </c>
      <c r="I109" s="271" t="s">
        <v>405</v>
      </c>
      <c r="J109" s="271">
        <v>50</v>
      </c>
      <c r="K109" s="284"/>
    </row>
    <row r="110" ht="15" customHeight="1">
      <c r="B110" s="293"/>
      <c r="C110" s="271" t="s">
        <v>428</v>
      </c>
      <c r="D110" s="271"/>
      <c r="E110" s="271"/>
      <c r="F110" s="292" t="s">
        <v>409</v>
      </c>
      <c r="G110" s="271"/>
      <c r="H110" s="271" t="s">
        <v>442</v>
      </c>
      <c r="I110" s="271" t="s">
        <v>405</v>
      </c>
      <c r="J110" s="271">
        <v>50</v>
      </c>
      <c r="K110" s="284"/>
    </row>
    <row r="111" ht="15" customHeight="1">
      <c r="B111" s="293"/>
      <c r="C111" s="271" t="s">
        <v>57</v>
      </c>
      <c r="D111" s="271"/>
      <c r="E111" s="271"/>
      <c r="F111" s="292" t="s">
        <v>403</v>
      </c>
      <c r="G111" s="271"/>
      <c r="H111" s="271" t="s">
        <v>443</v>
      </c>
      <c r="I111" s="271" t="s">
        <v>405</v>
      </c>
      <c r="J111" s="271">
        <v>20</v>
      </c>
      <c r="K111" s="284"/>
    </row>
    <row r="112" ht="15" customHeight="1">
      <c r="B112" s="293"/>
      <c r="C112" s="271" t="s">
        <v>444</v>
      </c>
      <c r="D112" s="271"/>
      <c r="E112" s="271"/>
      <c r="F112" s="292" t="s">
        <v>403</v>
      </c>
      <c r="G112" s="271"/>
      <c r="H112" s="271" t="s">
        <v>445</v>
      </c>
      <c r="I112" s="271" t="s">
        <v>405</v>
      </c>
      <c r="J112" s="271">
        <v>120</v>
      </c>
      <c r="K112" s="284"/>
    </row>
    <row r="113" ht="15" customHeight="1">
      <c r="B113" s="293"/>
      <c r="C113" s="271" t="s">
        <v>42</v>
      </c>
      <c r="D113" s="271"/>
      <c r="E113" s="271"/>
      <c r="F113" s="292" t="s">
        <v>403</v>
      </c>
      <c r="G113" s="271"/>
      <c r="H113" s="271" t="s">
        <v>446</v>
      </c>
      <c r="I113" s="271" t="s">
        <v>437</v>
      </c>
      <c r="J113" s="271"/>
      <c r="K113" s="284"/>
    </row>
    <row r="114" ht="15" customHeight="1">
      <c r="B114" s="293"/>
      <c r="C114" s="271" t="s">
        <v>52</v>
      </c>
      <c r="D114" s="271"/>
      <c r="E114" s="271"/>
      <c r="F114" s="292" t="s">
        <v>403</v>
      </c>
      <c r="G114" s="271"/>
      <c r="H114" s="271" t="s">
        <v>447</v>
      </c>
      <c r="I114" s="271" t="s">
        <v>437</v>
      </c>
      <c r="J114" s="271"/>
      <c r="K114" s="284"/>
    </row>
    <row r="115" ht="15" customHeight="1">
      <c r="B115" s="293"/>
      <c r="C115" s="271" t="s">
        <v>61</v>
      </c>
      <c r="D115" s="271"/>
      <c r="E115" s="271"/>
      <c r="F115" s="292" t="s">
        <v>403</v>
      </c>
      <c r="G115" s="271"/>
      <c r="H115" s="271" t="s">
        <v>448</v>
      </c>
      <c r="I115" s="271" t="s">
        <v>449</v>
      </c>
      <c r="J115" s="271"/>
      <c r="K115" s="284"/>
    </row>
    <row r="116" ht="15" customHeight="1">
      <c r="B116" s="296"/>
      <c r="C116" s="302"/>
      <c r="D116" s="302"/>
      <c r="E116" s="302"/>
      <c r="F116" s="302"/>
      <c r="G116" s="302"/>
      <c r="H116" s="302"/>
      <c r="I116" s="302"/>
      <c r="J116" s="302"/>
      <c r="K116" s="298"/>
    </row>
    <row r="117" ht="18.75" customHeight="1">
      <c r="B117" s="303"/>
      <c r="C117" s="267"/>
      <c r="D117" s="267"/>
      <c r="E117" s="267"/>
      <c r="F117" s="304"/>
      <c r="G117" s="267"/>
      <c r="H117" s="267"/>
      <c r="I117" s="267"/>
      <c r="J117" s="267"/>
      <c r="K117" s="303"/>
    </row>
    <row r="118" ht="18.75" customHeight="1">
      <c r="B118" s="278"/>
      <c r="C118" s="278"/>
      <c r="D118" s="278"/>
      <c r="E118" s="278"/>
      <c r="F118" s="278"/>
      <c r="G118" s="278"/>
      <c r="H118" s="278"/>
      <c r="I118" s="278"/>
      <c r="J118" s="278"/>
      <c r="K118" s="278"/>
    </row>
    <row r="119" ht="7.5" customHeight="1">
      <c r="B119" s="305"/>
      <c r="C119" s="306"/>
      <c r="D119" s="306"/>
      <c r="E119" s="306"/>
      <c r="F119" s="306"/>
      <c r="G119" s="306"/>
      <c r="H119" s="306"/>
      <c r="I119" s="306"/>
      <c r="J119" s="306"/>
      <c r="K119" s="307"/>
    </row>
    <row r="120" ht="45" customHeight="1">
      <c r="B120" s="308"/>
      <c r="C120" s="261" t="s">
        <v>450</v>
      </c>
      <c r="D120" s="261"/>
      <c r="E120" s="261"/>
      <c r="F120" s="261"/>
      <c r="G120" s="261"/>
      <c r="H120" s="261"/>
      <c r="I120" s="261"/>
      <c r="J120" s="261"/>
      <c r="K120" s="309"/>
    </row>
    <row r="121" ht="17.25" customHeight="1">
      <c r="B121" s="310"/>
      <c r="C121" s="285" t="s">
        <v>397</v>
      </c>
      <c r="D121" s="285"/>
      <c r="E121" s="285"/>
      <c r="F121" s="285" t="s">
        <v>398</v>
      </c>
      <c r="G121" s="286"/>
      <c r="H121" s="285" t="s">
        <v>115</v>
      </c>
      <c r="I121" s="285" t="s">
        <v>61</v>
      </c>
      <c r="J121" s="285" t="s">
        <v>399</v>
      </c>
      <c r="K121" s="311"/>
    </row>
    <row r="122" ht="17.25" customHeight="1">
      <c r="B122" s="310"/>
      <c r="C122" s="287" t="s">
        <v>400</v>
      </c>
      <c r="D122" s="287"/>
      <c r="E122" s="287"/>
      <c r="F122" s="288" t="s">
        <v>401</v>
      </c>
      <c r="G122" s="289"/>
      <c r="H122" s="287"/>
      <c r="I122" s="287"/>
      <c r="J122" s="287" t="s">
        <v>402</v>
      </c>
      <c r="K122" s="311"/>
    </row>
    <row r="123" ht="5.25" customHeight="1">
      <c r="B123" s="312"/>
      <c r="C123" s="290"/>
      <c r="D123" s="290"/>
      <c r="E123" s="290"/>
      <c r="F123" s="290"/>
      <c r="G123" s="271"/>
      <c r="H123" s="290"/>
      <c r="I123" s="290"/>
      <c r="J123" s="290"/>
      <c r="K123" s="313"/>
    </row>
    <row r="124" ht="15" customHeight="1">
      <c r="B124" s="312"/>
      <c r="C124" s="271" t="s">
        <v>406</v>
      </c>
      <c r="D124" s="290"/>
      <c r="E124" s="290"/>
      <c r="F124" s="292" t="s">
        <v>403</v>
      </c>
      <c r="G124" s="271"/>
      <c r="H124" s="271" t="s">
        <v>442</v>
      </c>
      <c r="I124" s="271" t="s">
        <v>405</v>
      </c>
      <c r="J124" s="271">
        <v>120</v>
      </c>
      <c r="K124" s="314"/>
    </row>
    <row r="125" ht="15" customHeight="1">
      <c r="B125" s="312"/>
      <c r="C125" s="271" t="s">
        <v>451</v>
      </c>
      <c r="D125" s="271"/>
      <c r="E125" s="271"/>
      <c r="F125" s="292" t="s">
        <v>403</v>
      </c>
      <c r="G125" s="271"/>
      <c r="H125" s="271" t="s">
        <v>452</v>
      </c>
      <c r="I125" s="271" t="s">
        <v>405</v>
      </c>
      <c r="J125" s="271" t="s">
        <v>453</v>
      </c>
      <c r="K125" s="314"/>
    </row>
    <row r="126" ht="15" customHeight="1">
      <c r="B126" s="312"/>
      <c r="C126" s="271" t="s">
        <v>352</v>
      </c>
      <c r="D126" s="271"/>
      <c r="E126" s="271"/>
      <c r="F126" s="292" t="s">
        <v>403</v>
      </c>
      <c r="G126" s="271"/>
      <c r="H126" s="271" t="s">
        <v>454</v>
      </c>
      <c r="I126" s="271" t="s">
        <v>405</v>
      </c>
      <c r="J126" s="271" t="s">
        <v>453</v>
      </c>
      <c r="K126" s="314"/>
    </row>
    <row r="127" ht="15" customHeight="1">
      <c r="B127" s="312"/>
      <c r="C127" s="271" t="s">
        <v>414</v>
      </c>
      <c r="D127" s="271"/>
      <c r="E127" s="271"/>
      <c r="F127" s="292" t="s">
        <v>409</v>
      </c>
      <c r="G127" s="271"/>
      <c r="H127" s="271" t="s">
        <v>415</v>
      </c>
      <c r="I127" s="271" t="s">
        <v>405</v>
      </c>
      <c r="J127" s="271">
        <v>15</v>
      </c>
      <c r="K127" s="314"/>
    </row>
    <row r="128" ht="15" customHeight="1">
      <c r="B128" s="312"/>
      <c r="C128" s="294" t="s">
        <v>416</v>
      </c>
      <c r="D128" s="294"/>
      <c r="E128" s="294"/>
      <c r="F128" s="295" t="s">
        <v>409</v>
      </c>
      <c r="G128" s="294"/>
      <c r="H128" s="294" t="s">
        <v>417</v>
      </c>
      <c r="I128" s="294" t="s">
        <v>405</v>
      </c>
      <c r="J128" s="294">
        <v>15</v>
      </c>
      <c r="K128" s="314"/>
    </row>
    <row r="129" ht="15" customHeight="1">
      <c r="B129" s="312"/>
      <c r="C129" s="294" t="s">
        <v>418</v>
      </c>
      <c r="D129" s="294"/>
      <c r="E129" s="294"/>
      <c r="F129" s="295" t="s">
        <v>409</v>
      </c>
      <c r="G129" s="294"/>
      <c r="H129" s="294" t="s">
        <v>419</v>
      </c>
      <c r="I129" s="294" t="s">
        <v>405</v>
      </c>
      <c r="J129" s="294">
        <v>20</v>
      </c>
      <c r="K129" s="314"/>
    </row>
    <row r="130" ht="15" customHeight="1">
      <c r="B130" s="312"/>
      <c r="C130" s="294" t="s">
        <v>420</v>
      </c>
      <c r="D130" s="294"/>
      <c r="E130" s="294"/>
      <c r="F130" s="295" t="s">
        <v>409</v>
      </c>
      <c r="G130" s="294"/>
      <c r="H130" s="294" t="s">
        <v>421</v>
      </c>
      <c r="I130" s="294" t="s">
        <v>405</v>
      </c>
      <c r="J130" s="294">
        <v>20</v>
      </c>
      <c r="K130" s="314"/>
    </row>
    <row r="131" ht="15" customHeight="1">
      <c r="B131" s="312"/>
      <c r="C131" s="271" t="s">
        <v>408</v>
      </c>
      <c r="D131" s="271"/>
      <c r="E131" s="271"/>
      <c r="F131" s="292" t="s">
        <v>409</v>
      </c>
      <c r="G131" s="271"/>
      <c r="H131" s="271" t="s">
        <v>442</v>
      </c>
      <c r="I131" s="271" t="s">
        <v>405</v>
      </c>
      <c r="J131" s="271">
        <v>50</v>
      </c>
      <c r="K131" s="314"/>
    </row>
    <row r="132" ht="15" customHeight="1">
      <c r="B132" s="312"/>
      <c r="C132" s="271" t="s">
        <v>422</v>
      </c>
      <c r="D132" s="271"/>
      <c r="E132" s="271"/>
      <c r="F132" s="292" t="s">
        <v>409</v>
      </c>
      <c r="G132" s="271"/>
      <c r="H132" s="271" t="s">
        <v>442</v>
      </c>
      <c r="I132" s="271" t="s">
        <v>405</v>
      </c>
      <c r="J132" s="271">
        <v>50</v>
      </c>
      <c r="K132" s="314"/>
    </row>
    <row r="133" ht="15" customHeight="1">
      <c r="B133" s="312"/>
      <c r="C133" s="271" t="s">
        <v>428</v>
      </c>
      <c r="D133" s="271"/>
      <c r="E133" s="271"/>
      <c r="F133" s="292" t="s">
        <v>409</v>
      </c>
      <c r="G133" s="271"/>
      <c r="H133" s="271" t="s">
        <v>442</v>
      </c>
      <c r="I133" s="271" t="s">
        <v>405</v>
      </c>
      <c r="J133" s="271">
        <v>50</v>
      </c>
      <c r="K133" s="314"/>
    </row>
    <row r="134" ht="15" customHeight="1">
      <c r="B134" s="312"/>
      <c r="C134" s="271" t="s">
        <v>430</v>
      </c>
      <c r="D134" s="271"/>
      <c r="E134" s="271"/>
      <c r="F134" s="292" t="s">
        <v>409</v>
      </c>
      <c r="G134" s="271"/>
      <c r="H134" s="271" t="s">
        <v>442</v>
      </c>
      <c r="I134" s="271" t="s">
        <v>405</v>
      </c>
      <c r="J134" s="271">
        <v>50</v>
      </c>
      <c r="K134" s="314"/>
    </row>
    <row r="135" ht="15" customHeight="1">
      <c r="B135" s="312"/>
      <c r="C135" s="271" t="s">
        <v>120</v>
      </c>
      <c r="D135" s="271"/>
      <c r="E135" s="271"/>
      <c r="F135" s="292" t="s">
        <v>409</v>
      </c>
      <c r="G135" s="271"/>
      <c r="H135" s="271" t="s">
        <v>455</v>
      </c>
      <c r="I135" s="271" t="s">
        <v>405</v>
      </c>
      <c r="J135" s="271">
        <v>255</v>
      </c>
      <c r="K135" s="314"/>
    </row>
    <row r="136" ht="15" customHeight="1">
      <c r="B136" s="312"/>
      <c r="C136" s="271" t="s">
        <v>432</v>
      </c>
      <c r="D136" s="271"/>
      <c r="E136" s="271"/>
      <c r="F136" s="292" t="s">
        <v>403</v>
      </c>
      <c r="G136" s="271"/>
      <c r="H136" s="271" t="s">
        <v>456</v>
      </c>
      <c r="I136" s="271" t="s">
        <v>434</v>
      </c>
      <c r="J136" s="271"/>
      <c r="K136" s="314"/>
    </row>
    <row r="137" ht="15" customHeight="1">
      <c r="B137" s="312"/>
      <c r="C137" s="271" t="s">
        <v>435</v>
      </c>
      <c r="D137" s="271"/>
      <c r="E137" s="271"/>
      <c r="F137" s="292" t="s">
        <v>403</v>
      </c>
      <c r="G137" s="271"/>
      <c r="H137" s="271" t="s">
        <v>457</v>
      </c>
      <c r="I137" s="271" t="s">
        <v>437</v>
      </c>
      <c r="J137" s="271"/>
      <c r="K137" s="314"/>
    </row>
    <row r="138" ht="15" customHeight="1">
      <c r="B138" s="312"/>
      <c r="C138" s="271" t="s">
        <v>438</v>
      </c>
      <c r="D138" s="271"/>
      <c r="E138" s="271"/>
      <c r="F138" s="292" t="s">
        <v>403</v>
      </c>
      <c r="G138" s="271"/>
      <c r="H138" s="271" t="s">
        <v>438</v>
      </c>
      <c r="I138" s="271" t="s">
        <v>437</v>
      </c>
      <c r="J138" s="271"/>
      <c r="K138" s="314"/>
    </row>
    <row r="139" ht="15" customHeight="1">
      <c r="B139" s="312"/>
      <c r="C139" s="271" t="s">
        <v>42</v>
      </c>
      <c r="D139" s="271"/>
      <c r="E139" s="271"/>
      <c r="F139" s="292" t="s">
        <v>403</v>
      </c>
      <c r="G139" s="271"/>
      <c r="H139" s="271" t="s">
        <v>458</v>
      </c>
      <c r="I139" s="271" t="s">
        <v>437</v>
      </c>
      <c r="J139" s="271"/>
      <c r="K139" s="314"/>
    </row>
    <row r="140" ht="15" customHeight="1">
      <c r="B140" s="312"/>
      <c r="C140" s="271" t="s">
        <v>459</v>
      </c>
      <c r="D140" s="271"/>
      <c r="E140" s="271"/>
      <c r="F140" s="292" t="s">
        <v>403</v>
      </c>
      <c r="G140" s="271"/>
      <c r="H140" s="271" t="s">
        <v>460</v>
      </c>
      <c r="I140" s="271" t="s">
        <v>437</v>
      </c>
      <c r="J140" s="271"/>
      <c r="K140" s="314"/>
    </row>
    <row r="141" ht="15" customHeight="1">
      <c r="B141" s="315"/>
      <c r="C141" s="316"/>
      <c r="D141" s="316"/>
      <c r="E141" s="316"/>
      <c r="F141" s="316"/>
      <c r="G141" s="316"/>
      <c r="H141" s="316"/>
      <c r="I141" s="316"/>
      <c r="J141" s="316"/>
      <c r="K141" s="317"/>
    </row>
    <row r="142" ht="18.75" customHeight="1">
      <c r="B142" s="267"/>
      <c r="C142" s="267"/>
      <c r="D142" s="267"/>
      <c r="E142" s="267"/>
      <c r="F142" s="304"/>
      <c r="G142" s="267"/>
      <c r="H142" s="267"/>
      <c r="I142" s="267"/>
      <c r="J142" s="267"/>
      <c r="K142" s="267"/>
    </row>
    <row r="143" ht="18.75" customHeight="1">
      <c r="B143" s="278"/>
      <c r="C143" s="278"/>
      <c r="D143" s="278"/>
      <c r="E143" s="278"/>
      <c r="F143" s="278"/>
      <c r="G143" s="278"/>
      <c r="H143" s="278"/>
      <c r="I143" s="278"/>
      <c r="J143" s="278"/>
      <c r="K143" s="278"/>
    </row>
    <row r="144" ht="7.5" customHeight="1">
      <c r="B144" s="279"/>
      <c r="C144" s="280"/>
      <c r="D144" s="280"/>
      <c r="E144" s="280"/>
      <c r="F144" s="280"/>
      <c r="G144" s="280"/>
      <c r="H144" s="280"/>
      <c r="I144" s="280"/>
      <c r="J144" s="280"/>
      <c r="K144" s="281"/>
    </row>
    <row r="145" ht="45" customHeight="1">
      <c r="B145" s="282"/>
      <c r="C145" s="283" t="s">
        <v>461</v>
      </c>
      <c r="D145" s="283"/>
      <c r="E145" s="283"/>
      <c r="F145" s="283"/>
      <c r="G145" s="283"/>
      <c r="H145" s="283"/>
      <c r="I145" s="283"/>
      <c r="J145" s="283"/>
      <c r="K145" s="284"/>
    </row>
    <row r="146" ht="17.25" customHeight="1">
      <c r="B146" s="282"/>
      <c r="C146" s="285" t="s">
        <v>397</v>
      </c>
      <c r="D146" s="285"/>
      <c r="E146" s="285"/>
      <c r="F146" s="285" t="s">
        <v>398</v>
      </c>
      <c r="G146" s="286"/>
      <c r="H146" s="285" t="s">
        <v>115</v>
      </c>
      <c r="I146" s="285" t="s">
        <v>61</v>
      </c>
      <c r="J146" s="285" t="s">
        <v>399</v>
      </c>
      <c r="K146" s="284"/>
    </row>
    <row r="147" ht="17.25" customHeight="1">
      <c r="B147" s="282"/>
      <c r="C147" s="287" t="s">
        <v>400</v>
      </c>
      <c r="D147" s="287"/>
      <c r="E147" s="287"/>
      <c r="F147" s="288" t="s">
        <v>401</v>
      </c>
      <c r="G147" s="289"/>
      <c r="H147" s="287"/>
      <c r="I147" s="287"/>
      <c r="J147" s="287" t="s">
        <v>402</v>
      </c>
      <c r="K147" s="284"/>
    </row>
    <row r="148" ht="5.25" customHeight="1">
      <c r="B148" s="293"/>
      <c r="C148" s="290"/>
      <c r="D148" s="290"/>
      <c r="E148" s="290"/>
      <c r="F148" s="290"/>
      <c r="G148" s="291"/>
      <c r="H148" s="290"/>
      <c r="I148" s="290"/>
      <c r="J148" s="290"/>
      <c r="K148" s="314"/>
    </row>
    <row r="149" ht="15" customHeight="1">
      <c r="B149" s="293"/>
      <c r="C149" s="318" t="s">
        <v>406</v>
      </c>
      <c r="D149" s="271"/>
      <c r="E149" s="271"/>
      <c r="F149" s="319" t="s">
        <v>403</v>
      </c>
      <c r="G149" s="271"/>
      <c r="H149" s="318" t="s">
        <v>442</v>
      </c>
      <c r="I149" s="318" t="s">
        <v>405</v>
      </c>
      <c r="J149" s="318">
        <v>120</v>
      </c>
      <c r="K149" s="314"/>
    </row>
    <row r="150" ht="15" customHeight="1">
      <c r="B150" s="293"/>
      <c r="C150" s="318" t="s">
        <v>451</v>
      </c>
      <c r="D150" s="271"/>
      <c r="E150" s="271"/>
      <c r="F150" s="319" t="s">
        <v>403</v>
      </c>
      <c r="G150" s="271"/>
      <c r="H150" s="318" t="s">
        <v>462</v>
      </c>
      <c r="I150" s="318" t="s">
        <v>405</v>
      </c>
      <c r="J150" s="318" t="s">
        <v>453</v>
      </c>
      <c r="K150" s="314"/>
    </row>
    <row r="151" ht="15" customHeight="1">
      <c r="B151" s="293"/>
      <c r="C151" s="318" t="s">
        <v>352</v>
      </c>
      <c r="D151" s="271"/>
      <c r="E151" s="271"/>
      <c r="F151" s="319" t="s">
        <v>403</v>
      </c>
      <c r="G151" s="271"/>
      <c r="H151" s="318" t="s">
        <v>463</v>
      </c>
      <c r="I151" s="318" t="s">
        <v>405</v>
      </c>
      <c r="J151" s="318" t="s">
        <v>453</v>
      </c>
      <c r="K151" s="314"/>
    </row>
    <row r="152" ht="15" customHeight="1">
      <c r="B152" s="293"/>
      <c r="C152" s="318" t="s">
        <v>408</v>
      </c>
      <c r="D152" s="271"/>
      <c r="E152" s="271"/>
      <c r="F152" s="319" t="s">
        <v>409</v>
      </c>
      <c r="G152" s="271"/>
      <c r="H152" s="318" t="s">
        <v>442</v>
      </c>
      <c r="I152" s="318" t="s">
        <v>405</v>
      </c>
      <c r="J152" s="318">
        <v>50</v>
      </c>
      <c r="K152" s="314"/>
    </row>
    <row r="153" ht="15" customHeight="1">
      <c r="B153" s="293"/>
      <c r="C153" s="318" t="s">
        <v>411</v>
      </c>
      <c r="D153" s="271"/>
      <c r="E153" s="271"/>
      <c r="F153" s="319" t="s">
        <v>403</v>
      </c>
      <c r="G153" s="271"/>
      <c r="H153" s="318" t="s">
        <v>442</v>
      </c>
      <c r="I153" s="318" t="s">
        <v>413</v>
      </c>
      <c r="J153" s="318"/>
      <c r="K153" s="314"/>
    </row>
    <row r="154" ht="15" customHeight="1">
      <c r="B154" s="293"/>
      <c r="C154" s="318" t="s">
        <v>422</v>
      </c>
      <c r="D154" s="271"/>
      <c r="E154" s="271"/>
      <c r="F154" s="319" t="s">
        <v>409</v>
      </c>
      <c r="G154" s="271"/>
      <c r="H154" s="318" t="s">
        <v>442</v>
      </c>
      <c r="I154" s="318" t="s">
        <v>405</v>
      </c>
      <c r="J154" s="318">
        <v>50</v>
      </c>
      <c r="K154" s="314"/>
    </row>
    <row r="155" ht="15" customHeight="1">
      <c r="B155" s="293"/>
      <c r="C155" s="318" t="s">
        <v>430</v>
      </c>
      <c r="D155" s="271"/>
      <c r="E155" s="271"/>
      <c r="F155" s="319" t="s">
        <v>409</v>
      </c>
      <c r="G155" s="271"/>
      <c r="H155" s="318" t="s">
        <v>442</v>
      </c>
      <c r="I155" s="318" t="s">
        <v>405</v>
      </c>
      <c r="J155" s="318">
        <v>50</v>
      </c>
      <c r="K155" s="314"/>
    </row>
    <row r="156" ht="15" customHeight="1">
      <c r="B156" s="293"/>
      <c r="C156" s="318" t="s">
        <v>428</v>
      </c>
      <c r="D156" s="271"/>
      <c r="E156" s="271"/>
      <c r="F156" s="319" t="s">
        <v>409</v>
      </c>
      <c r="G156" s="271"/>
      <c r="H156" s="318" t="s">
        <v>442</v>
      </c>
      <c r="I156" s="318" t="s">
        <v>405</v>
      </c>
      <c r="J156" s="318">
        <v>50</v>
      </c>
      <c r="K156" s="314"/>
    </row>
    <row r="157" ht="15" customHeight="1">
      <c r="B157" s="293"/>
      <c r="C157" s="318" t="s">
        <v>103</v>
      </c>
      <c r="D157" s="271"/>
      <c r="E157" s="271"/>
      <c r="F157" s="319" t="s">
        <v>403</v>
      </c>
      <c r="G157" s="271"/>
      <c r="H157" s="318" t="s">
        <v>464</v>
      </c>
      <c r="I157" s="318" t="s">
        <v>405</v>
      </c>
      <c r="J157" s="318" t="s">
        <v>465</v>
      </c>
      <c r="K157" s="314"/>
    </row>
    <row r="158" ht="15" customHeight="1">
      <c r="B158" s="293"/>
      <c r="C158" s="318" t="s">
        <v>466</v>
      </c>
      <c r="D158" s="271"/>
      <c r="E158" s="271"/>
      <c r="F158" s="319" t="s">
        <v>403</v>
      </c>
      <c r="G158" s="271"/>
      <c r="H158" s="318" t="s">
        <v>467</v>
      </c>
      <c r="I158" s="318" t="s">
        <v>437</v>
      </c>
      <c r="J158" s="318"/>
      <c r="K158" s="314"/>
    </row>
    <row r="159" ht="15" customHeight="1">
      <c r="B159" s="320"/>
      <c r="C159" s="302"/>
      <c r="D159" s="302"/>
      <c r="E159" s="302"/>
      <c r="F159" s="302"/>
      <c r="G159" s="302"/>
      <c r="H159" s="302"/>
      <c r="I159" s="302"/>
      <c r="J159" s="302"/>
      <c r="K159" s="321"/>
    </row>
    <row r="160" ht="18.75" customHeight="1">
      <c r="B160" s="267"/>
      <c r="C160" s="271"/>
      <c r="D160" s="271"/>
      <c r="E160" s="271"/>
      <c r="F160" s="292"/>
      <c r="G160" s="271"/>
      <c r="H160" s="271"/>
      <c r="I160" s="271"/>
      <c r="J160" s="271"/>
      <c r="K160" s="267"/>
    </row>
    <row r="161" ht="18.75" customHeight="1">
      <c r="B161" s="278"/>
      <c r="C161" s="278"/>
      <c r="D161" s="278"/>
      <c r="E161" s="278"/>
      <c r="F161" s="278"/>
      <c r="G161" s="278"/>
      <c r="H161" s="278"/>
      <c r="I161" s="278"/>
      <c r="J161" s="278"/>
      <c r="K161" s="278"/>
    </row>
    <row r="162" ht="7.5" customHeight="1">
      <c r="B162" s="257"/>
      <c r="C162" s="258"/>
      <c r="D162" s="258"/>
      <c r="E162" s="258"/>
      <c r="F162" s="258"/>
      <c r="G162" s="258"/>
      <c r="H162" s="258"/>
      <c r="I162" s="258"/>
      <c r="J162" s="258"/>
      <c r="K162" s="259"/>
    </row>
    <row r="163" ht="45" customHeight="1">
      <c r="B163" s="260"/>
      <c r="C163" s="261" t="s">
        <v>468</v>
      </c>
      <c r="D163" s="261"/>
      <c r="E163" s="261"/>
      <c r="F163" s="261"/>
      <c r="G163" s="261"/>
      <c r="H163" s="261"/>
      <c r="I163" s="261"/>
      <c r="J163" s="261"/>
      <c r="K163" s="262"/>
    </row>
    <row r="164" ht="17.25" customHeight="1">
      <c r="B164" s="260"/>
      <c r="C164" s="285" t="s">
        <v>397</v>
      </c>
      <c r="D164" s="285"/>
      <c r="E164" s="285"/>
      <c r="F164" s="285" t="s">
        <v>398</v>
      </c>
      <c r="G164" s="322"/>
      <c r="H164" s="323" t="s">
        <v>115</v>
      </c>
      <c r="I164" s="323" t="s">
        <v>61</v>
      </c>
      <c r="J164" s="285" t="s">
        <v>399</v>
      </c>
      <c r="K164" s="262"/>
    </row>
    <row r="165" ht="17.25" customHeight="1">
      <c r="B165" s="263"/>
      <c r="C165" s="287" t="s">
        <v>400</v>
      </c>
      <c r="D165" s="287"/>
      <c r="E165" s="287"/>
      <c r="F165" s="288" t="s">
        <v>401</v>
      </c>
      <c r="G165" s="324"/>
      <c r="H165" s="325"/>
      <c r="I165" s="325"/>
      <c r="J165" s="287" t="s">
        <v>402</v>
      </c>
      <c r="K165" s="265"/>
    </row>
    <row r="166" ht="5.25" customHeight="1">
      <c r="B166" s="293"/>
      <c r="C166" s="290"/>
      <c r="D166" s="290"/>
      <c r="E166" s="290"/>
      <c r="F166" s="290"/>
      <c r="G166" s="291"/>
      <c r="H166" s="290"/>
      <c r="I166" s="290"/>
      <c r="J166" s="290"/>
      <c r="K166" s="314"/>
    </row>
    <row r="167" ht="15" customHeight="1">
      <c r="B167" s="293"/>
      <c r="C167" s="271" t="s">
        <v>406</v>
      </c>
      <c r="D167" s="271"/>
      <c r="E167" s="271"/>
      <c r="F167" s="292" t="s">
        <v>403</v>
      </c>
      <c r="G167" s="271"/>
      <c r="H167" s="271" t="s">
        <v>442</v>
      </c>
      <c r="I167" s="271" t="s">
        <v>405</v>
      </c>
      <c r="J167" s="271">
        <v>120</v>
      </c>
      <c r="K167" s="314"/>
    </row>
    <row r="168" ht="15" customHeight="1">
      <c r="B168" s="293"/>
      <c r="C168" s="271" t="s">
        <v>451</v>
      </c>
      <c r="D168" s="271"/>
      <c r="E168" s="271"/>
      <c r="F168" s="292" t="s">
        <v>403</v>
      </c>
      <c r="G168" s="271"/>
      <c r="H168" s="271" t="s">
        <v>452</v>
      </c>
      <c r="I168" s="271" t="s">
        <v>405</v>
      </c>
      <c r="J168" s="271" t="s">
        <v>453</v>
      </c>
      <c r="K168" s="314"/>
    </row>
    <row r="169" ht="15" customHeight="1">
      <c r="B169" s="293"/>
      <c r="C169" s="271" t="s">
        <v>352</v>
      </c>
      <c r="D169" s="271"/>
      <c r="E169" s="271"/>
      <c r="F169" s="292" t="s">
        <v>403</v>
      </c>
      <c r="G169" s="271"/>
      <c r="H169" s="271" t="s">
        <v>469</v>
      </c>
      <c r="I169" s="271" t="s">
        <v>405</v>
      </c>
      <c r="J169" s="271" t="s">
        <v>453</v>
      </c>
      <c r="K169" s="314"/>
    </row>
    <row r="170" ht="15" customHeight="1">
      <c r="B170" s="293"/>
      <c r="C170" s="271" t="s">
        <v>408</v>
      </c>
      <c r="D170" s="271"/>
      <c r="E170" s="271"/>
      <c r="F170" s="292" t="s">
        <v>409</v>
      </c>
      <c r="G170" s="271"/>
      <c r="H170" s="271" t="s">
        <v>469</v>
      </c>
      <c r="I170" s="271" t="s">
        <v>405</v>
      </c>
      <c r="J170" s="271">
        <v>50</v>
      </c>
      <c r="K170" s="314"/>
    </row>
    <row r="171" ht="15" customHeight="1">
      <c r="B171" s="293"/>
      <c r="C171" s="271" t="s">
        <v>411</v>
      </c>
      <c r="D171" s="271"/>
      <c r="E171" s="271"/>
      <c r="F171" s="292" t="s">
        <v>403</v>
      </c>
      <c r="G171" s="271"/>
      <c r="H171" s="271" t="s">
        <v>469</v>
      </c>
      <c r="I171" s="271" t="s">
        <v>413</v>
      </c>
      <c r="J171" s="271"/>
      <c r="K171" s="314"/>
    </row>
    <row r="172" ht="15" customHeight="1">
      <c r="B172" s="293"/>
      <c r="C172" s="271" t="s">
        <v>422</v>
      </c>
      <c r="D172" s="271"/>
      <c r="E172" s="271"/>
      <c r="F172" s="292" t="s">
        <v>409</v>
      </c>
      <c r="G172" s="271"/>
      <c r="H172" s="271" t="s">
        <v>469</v>
      </c>
      <c r="I172" s="271" t="s">
        <v>405</v>
      </c>
      <c r="J172" s="271">
        <v>50</v>
      </c>
      <c r="K172" s="314"/>
    </row>
    <row r="173" ht="15" customHeight="1">
      <c r="B173" s="293"/>
      <c r="C173" s="271" t="s">
        <v>430</v>
      </c>
      <c r="D173" s="271"/>
      <c r="E173" s="271"/>
      <c r="F173" s="292" t="s">
        <v>409</v>
      </c>
      <c r="G173" s="271"/>
      <c r="H173" s="271" t="s">
        <v>469</v>
      </c>
      <c r="I173" s="271" t="s">
        <v>405</v>
      </c>
      <c r="J173" s="271">
        <v>50</v>
      </c>
      <c r="K173" s="314"/>
    </row>
    <row r="174" ht="15" customHeight="1">
      <c r="B174" s="293"/>
      <c r="C174" s="271" t="s">
        <v>428</v>
      </c>
      <c r="D174" s="271"/>
      <c r="E174" s="271"/>
      <c r="F174" s="292" t="s">
        <v>409</v>
      </c>
      <c r="G174" s="271"/>
      <c r="H174" s="271" t="s">
        <v>469</v>
      </c>
      <c r="I174" s="271" t="s">
        <v>405</v>
      </c>
      <c r="J174" s="271">
        <v>50</v>
      </c>
      <c r="K174" s="314"/>
    </row>
    <row r="175" ht="15" customHeight="1">
      <c r="B175" s="293"/>
      <c r="C175" s="271" t="s">
        <v>114</v>
      </c>
      <c r="D175" s="271"/>
      <c r="E175" s="271"/>
      <c r="F175" s="292" t="s">
        <v>403</v>
      </c>
      <c r="G175" s="271"/>
      <c r="H175" s="271" t="s">
        <v>470</v>
      </c>
      <c r="I175" s="271" t="s">
        <v>471</v>
      </c>
      <c r="J175" s="271"/>
      <c r="K175" s="314"/>
    </row>
    <row r="176" ht="15" customHeight="1">
      <c r="B176" s="293"/>
      <c r="C176" s="271" t="s">
        <v>61</v>
      </c>
      <c r="D176" s="271"/>
      <c r="E176" s="271"/>
      <c r="F176" s="292" t="s">
        <v>403</v>
      </c>
      <c r="G176" s="271"/>
      <c r="H176" s="271" t="s">
        <v>472</v>
      </c>
      <c r="I176" s="271" t="s">
        <v>473</v>
      </c>
      <c r="J176" s="271">
        <v>1</v>
      </c>
      <c r="K176" s="314"/>
    </row>
    <row r="177" ht="15" customHeight="1">
      <c r="B177" s="293"/>
      <c r="C177" s="271" t="s">
        <v>57</v>
      </c>
      <c r="D177" s="271"/>
      <c r="E177" s="271"/>
      <c r="F177" s="292" t="s">
        <v>403</v>
      </c>
      <c r="G177" s="271"/>
      <c r="H177" s="271" t="s">
        <v>474</v>
      </c>
      <c r="I177" s="271" t="s">
        <v>405</v>
      </c>
      <c r="J177" s="271">
        <v>20</v>
      </c>
      <c r="K177" s="314"/>
    </row>
    <row r="178" ht="15" customHeight="1">
      <c r="B178" s="293"/>
      <c r="C178" s="271" t="s">
        <v>115</v>
      </c>
      <c r="D178" s="271"/>
      <c r="E178" s="271"/>
      <c r="F178" s="292" t="s">
        <v>403</v>
      </c>
      <c r="G178" s="271"/>
      <c r="H178" s="271" t="s">
        <v>475</v>
      </c>
      <c r="I178" s="271" t="s">
        <v>405</v>
      </c>
      <c r="J178" s="271">
        <v>255</v>
      </c>
      <c r="K178" s="314"/>
    </row>
    <row r="179" ht="15" customHeight="1">
      <c r="B179" s="293"/>
      <c r="C179" s="271" t="s">
        <v>116</v>
      </c>
      <c r="D179" s="271"/>
      <c r="E179" s="271"/>
      <c r="F179" s="292" t="s">
        <v>403</v>
      </c>
      <c r="G179" s="271"/>
      <c r="H179" s="271" t="s">
        <v>368</v>
      </c>
      <c r="I179" s="271" t="s">
        <v>405</v>
      </c>
      <c r="J179" s="271">
        <v>10</v>
      </c>
      <c r="K179" s="314"/>
    </row>
    <row r="180" ht="15" customHeight="1">
      <c r="B180" s="293"/>
      <c r="C180" s="271" t="s">
        <v>117</v>
      </c>
      <c r="D180" s="271"/>
      <c r="E180" s="271"/>
      <c r="F180" s="292" t="s">
        <v>403</v>
      </c>
      <c r="G180" s="271"/>
      <c r="H180" s="271" t="s">
        <v>476</v>
      </c>
      <c r="I180" s="271" t="s">
        <v>437</v>
      </c>
      <c r="J180" s="271"/>
      <c r="K180" s="314"/>
    </row>
    <row r="181" ht="15" customHeight="1">
      <c r="B181" s="293"/>
      <c r="C181" s="271" t="s">
        <v>477</v>
      </c>
      <c r="D181" s="271"/>
      <c r="E181" s="271"/>
      <c r="F181" s="292" t="s">
        <v>403</v>
      </c>
      <c r="G181" s="271"/>
      <c r="H181" s="271" t="s">
        <v>478</v>
      </c>
      <c r="I181" s="271" t="s">
        <v>437</v>
      </c>
      <c r="J181" s="271"/>
      <c r="K181" s="314"/>
    </row>
    <row r="182" ht="15" customHeight="1">
      <c r="B182" s="293"/>
      <c r="C182" s="271" t="s">
        <v>466</v>
      </c>
      <c r="D182" s="271"/>
      <c r="E182" s="271"/>
      <c r="F182" s="292" t="s">
        <v>403</v>
      </c>
      <c r="G182" s="271"/>
      <c r="H182" s="271" t="s">
        <v>479</v>
      </c>
      <c r="I182" s="271" t="s">
        <v>437</v>
      </c>
      <c r="J182" s="271"/>
      <c r="K182" s="314"/>
    </row>
    <row r="183" ht="15" customHeight="1">
      <c r="B183" s="293"/>
      <c r="C183" s="271" t="s">
        <v>119</v>
      </c>
      <c r="D183" s="271"/>
      <c r="E183" s="271"/>
      <c r="F183" s="292" t="s">
        <v>409</v>
      </c>
      <c r="G183" s="271"/>
      <c r="H183" s="271" t="s">
        <v>480</v>
      </c>
      <c r="I183" s="271" t="s">
        <v>405</v>
      </c>
      <c r="J183" s="271">
        <v>50</v>
      </c>
      <c r="K183" s="314"/>
    </row>
    <row r="184" ht="15" customHeight="1">
      <c r="B184" s="293"/>
      <c r="C184" s="271" t="s">
        <v>481</v>
      </c>
      <c r="D184" s="271"/>
      <c r="E184" s="271"/>
      <c r="F184" s="292" t="s">
        <v>409</v>
      </c>
      <c r="G184" s="271"/>
      <c r="H184" s="271" t="s">
        <v>482</v>
      </c>
      <c r="I184" s="271" t="s">
        <v>483</v>
      </c>
      <c r="J184" s="271"/>
      <c r="K184" s="314"/>
    </row>
    <row r="185" ht="15" customHeight="1">
      <c r="B185" s="293"/>
      <c r="C185" s="271" t="s">
        <v>484</v>
      </c>
      <c r="D185" s="271"/>
      <c r="E185" s="271"/>
      <c r="F185" s="292" t="s">
        <v>409</v>
      </c>
      <c r="G185" s="271"/>
      <c r="H185" s="271" t="s">
        <v>485</v>
      </c>
      <c r="I185" s="271" t="s">
        <v>483</v>
      </c>
      <c r="J185" s="271"/>
      <c r="K185" s="314"/>
    </row>
    <row r="186" ht="15" customHeight="1">
      <c r="B186" s="293"/>
      <c r="C186" s="271" t="s">
        <v>486</v>
      </c>
      <c r="D186" s="271"/>
      <c r="E186" s="271"/>
      <c r="F186" s="292" t="s">
        <v>409</v>
      </c>
      <c r="G186" s="271"/>
      <c r="H186" s="271" t="s">
        <v>487</v>
      </c>
      <c r="I186" s="271" t="s">
        <v>483</v>
      </c>
      <c r="J186" s="271"/>
      <c r="K186" s="314"/>
    </row>
    <row r="187" ht="15" customHeight="1">
      <c r="B187" s="293"/>
      <c r="C187" s="326" t="s">
        <v>488</v>
      </c>
      <c r="D187" s="271"/>
      <c r="E187" s="271"/>
      <c r="F187" s="292" t="s">
        <v>409</v>
      </c>
      <c r="G187" s="271"/>
      <c r="H187" s="271" t="s">
        <v>489</v>
      </c>
      <c r="I187" s="271" t="s">
        <v>490</v>
      </c>
      <c r="J187" s="327" t="s">
        <v>491</v>
      </c>
      <c r="K187" s="314"/>
    </row>
    <row r="188" ht="15" customHeight="1">
      <c r="B188" s="293"/>
      <c r="C188" s="277" t="s">
        <v>46</v>
      </c>
      <c r="D188" s="271"/>
      <c r="E188" s="271"/>
      <c r="F188" s="292" t="s">
        <v>403</v>
      </c>
      <c r="G188" s="271"/>
      <c r="H188" s="267" t="s">
        <v>492</v>
      </c>
      <c r="I188" s="271" t="s">
        <v>493</v>
      </c>
      <c r="J188" s="271"/>
      <c r="K188" s="314"/>
    </row>
    <row r="189" ht="15" customHeight="1">
      <c r="B189" s="293"/>
      <c r="C189" s="277" t="s">
        <v>494</v>
      </c>
      <c r="D189" s="271"/>
      <c r="E189" s="271"/>
      <c r="F189" s="292" t="s">
        <v>403</v>
      </c>
      <c r="G189" s="271"/>
      <c r="H189" s="271" t="s">
        <v>495</v>
      </c>
      <c r="I189" s="271" t="s">
        <v>437</v>
      </c>
      <c r="J189" s="271"/>
      <c r="K189" s="314"/>
    </row>
    <row r="190" ht="15" customHeight="1">
      <c r="B190" s="293"/>
      <c r="C190" s="277" t="s">
        <v>496</v>
      </c>
      <c r="D190" s="271"/>
      <c r="E190" s="271"/>
      <c r="F190" s="292" t="s">
        <v>403</v>
      </c>
      <c r="G190" s="271"/>
      <c r="H190" s="271" t="s">
        <v>497</v>
      </c>
      <c r="I190" s="271" t="s">
        <v>437</v>
      </c>
      <c r="J190" s="271"/>
      <c r="K190" s="314"/>
    </row>
    <row r="191" ht="15" customHeight="1">
      <c r="B191" s="293"/>
      <c r="C191" s="277" t="s">
        <v>498</v>
      </c>
      <c r="D191" s="271"/>
      <c r="E191" s="271"/>
      <c r="F191" s="292" t="s">
        <v>409</v>
      </c>
      <c r="G191" s="271"/>
      <c r="H191" s="271" t="s">
        <v>499</v>
      </c>
      <c r="I191" s="271" t="s">
        <v>437</v>
      </c>
      <c r="J191" s="271"/>
      <c r="K191" s="314"/>
    </row>
    <row r="192" ht="15" customHeight="1">
      <c r="B192" s="320"/>
      <c r="C192" s="328"/>
      <c r="D192" s="302"/>
      <c r="E192" s="302"/>
      <c r="F192" s="302"/>
      <c r="G192" s="302"/>
      <c r="H192" s="302"/>
      <c r="I192" s="302"/>
      <c r="J192" s="302"/>
      <c r="K192" s="321"/>
    </row>
    <row r="193" ht="18.75" customHeight="1">
      <c r="B193" s="267"/>
      <c r="C193" s="271"/>
      <c r="D193" s="271"/>
      <c r="E193" s="271"/>
      <c r="F193" s="292"/>
      <c r="G193" s="271"/>
      <c r="H193" s="271"/>
      <c r="I193" s="271"/>
      <c r="J193" s="271"/>
      <c r="K193" s="267"/>
    </row>
    <row r="194" ht="18.75" customHeight="1">
      <c r="B194" s="267"/>
      <c r="C194" s="271"/>
      <c r="D194" s="271"/>
      <c r="E194" s="271"/>
      <c r="F194" s="292"/>
      <c r="G194" s="271"/>
      <c r="H194" s="271"/>
      <c r="I194" s="271"/>
      <c r="J194" s="271"/>
      <c r="K194" s="267"/>
    </row>
    <row r="195" ht="18.75" customHeight="1">
      <c r="B195" s="278"/>
      <c r="C195" s="278"/>
      <c r="D195" s="278"/>
      <c r="E195" s="278"/>
      <c r="F195" s="278"/>
      <c r="G195" s="278"/>
      <c r="H195" s="278"/>
      <c r="I195" s="278"/>
      <c r="J195" s="278"/>
      <c r="K195" s="278"/>
    </row>
    <row r="196" ht="13.5">
      <c r="B196" s="257"/>
      <c r="C196" s="258"/>
      <c r="D196" s="258"/>
      <c r="E196" s="258"/>
      <c r="F196" s="258"/>
      <c r="G196" s="258"/>
      <c r="H196" s="258"/>
      <c r="I196" s="258"/>
      <c r="J196" s="258"/>
      <c r="K196" s="259"/>
    </row>
    <row r="197" ht="21">
      <c r="B197" s="260"/>
      <c r="C197" s="261" t="s">
        <v>500</v>
      </c>
      <c r="D197" s="261"/>
      <c r="E197" s="261"/>
      <c r="F197" s="261"/>
      <c r="G197" s="261"/>
      <c r="H197" s="261"/>
      <c r="I197" s="261"/>
      <c r="J197" s="261"/>
      <c r="K197" s="262"/>
    </row>
    <row r="198" ht="25.5" customHeight="1">
      <c r="B198" s="260"/>
      <c r="C198" s="329" t="s">
        <v>501</v>
      </c>
      <c r="D198" s="329"/>
      <c r="E198" s="329"/>
      <c r="F198" s="329" t="s">
        <v>502</v>
      </c>
      <c r="G198" s="330"/>
      <c r="H198" s="329" t="s">
        <v>503</v>
      </c>
      <c r="I198" s="329"/>
      <c r="J198" s="329"/>
      <c r="K198" s="262"/>
    </row>
    <row r="199" ht="5.25" customHeight="1">
      <c r="B199" s="293"/>
      <c r="C199" s="290"/>
      <c r="D199" s="290"/>
      <c r="E199" s="290"/>
      <c r="F199" s="290"/>
      <c r="G199" s="271"/>
      <c r="H199" s="290"/>
      <c r="I199" s="290"/>
      <c r="J199" s="290"/>
      <c r="K199" s="314"/>
    </row>
    <row r="200" ht="15" customHeight="1">
      <c r="B200" s="293"/>
      <c r="C200" s="271" t="s">
        <v>493</v>
      </c>
      <c r="D200" s="271"/>
      <c r="E200" s="271"/>
      <c r="F200" s="292" t="s">
        <v>47</v>
      </c>
      <c r="G200" s="271"/>
      <c r="H200" s="271" t="s">
        <v>504</v>
      </c>
      <c r="I200" s="271"/>
      <c r="J200" s="271"/>
      <c r="K200" s="314"/>
    </row>
    <row r="201" ht="15" customHeight="1">
      <c r="B201" s="293"/>
      <c r="C201" s="299"/>
      <c r="D201" s="271"/>
      <c r="E201" s="271"/>
      <c r="F201" s="292" t="s">
        <v>48</v>
      </c>
      <c r="G201" s="271"/>
      <c r="H201" s="271" t="s">
        <v>505</v>
      </c>
      <c r="I201" s="271"/>
      <c r="J201" s="271"/>
      <c r="K201" s="314"/>
    </row>
    <row r="202" ht="15" customHeight="1">
      <c r="B202" s="293"/>
      <c r="C202" s="299"/>
      <c r="D202" s="271"/>
      <c r="E202" s="271"/>
      <c r="F202" s="292" t="s">
        <v>51</v>
      </c>
      <c r="G202" s="271"/>
      <c r="H202" s="271" t="s">
        <v>506</v>
      </c>
      <c r="I202" s="271"/>
      <c r="J202" s="271"/>
      <c r="K202" s="314"/>
    </row>
    <row r="203" ht="15" customHeight="1">
      <c r="B203" s="293"/>
      <c r="C203" s="271"/>
      <c r="D203" s="271"/>
      <c r="E203" s="271"/>
      <c r="F203" s="292" t="s">
        <v>49</v>
      </c>
      <c r="G203" s="271"/>
      <c r="H203" s="271" t="s">
        <v>507</v>
      </c>
      <c r="I203" s="271"/>
      <c r="J203" s="271"/>
      <c r="K203" s="314"/>
    </row>
    <row r="204" ht="15" customHeight="1">
      <c r="B204" s="293"/>
      <c r="C204" s="271"/>
      <c r="D204" s="271"/>
      <c r="E204" s="271"/>
      <c r="F204" s="292" t="s">
        <v>50</v>
      </c>
      <c r="G204" s="271"/>
      <c r="H204" s="271" t="s">
        <v>508</v>
      </c>
      <c r="I204" s="271"/>
      <c r="J204" s="271"/>
      <c r="K204" s="314"/>
    </row>
    <row r="205" ht="15" customHeight="1">
      <c r="B205" s="293"/>
      <c r="C205" s="271"/>
      <c r="D205" s="271"/>
      <c r="E205" s="271"/>
      <c r="F205" s="292"/>
      <c r="G205" s="271"/>
      <c r="H205" s="271"/>
      <c r="I205" s="271"/>
      <c r="J205" s="271"/>
      <c r="K205" s="314"/>
    </row>
    <row r="206" ht="15" customHeight="1">
      <c r="B206" s="293"/>
      <c r="C206" s="271" t="s">
        <v>449</v>
      </c>
      <c r="D206" s="271"/>
      <c r="E206" s="271"/>
      <c r="F206" s="292" t="s">
        <v>83</v>
      </c>
      <c r="G206" s="271"/>
      <c r="H206" s="271" t="s">
        <v>509</v>
      </c>
      <c r="I206" s="271"/>
      <c r="J206" s="271"/>
      <c r="K206" s="314"/>
    </row>
    <row r="207" ht="15" customHeight="1">
      <c r="B207" s="293"/>
      <c r="C207" s="299"/>
      <c r="D207" s="271"/>
      <c r="E207" s="271"/>
      <c r="F207" s="292" t="s">
        <v>347</v>
      </c>
      <c r="G207" s="271"/>
      <c r="H207" s="271" t="s">
        <v>348</v>
      </c>
      <c r="I207" s="271"/>
      <c r="J207" s="271"/>
      <c r="K207" s="314"/>
    </row>
    <row r="208" ht="15" customHeight="1">
      <c r="B208" s="293"/>
      <c r="C208" s="271"/>
      <c r="D208" s="271"/>
      <c r="E208" s="271"/>
      <c r="F208" s="292" t="s">
        <v>345</v>
      </c>
      <c r="G208" s="271"/>
      <c r="H208" s="271" t="s">
        <v>510</v>
      </c>
      <c r="I208" s="271"/>
      <c r="J208" s="271"/>
      <c r="K208" s="314"/>
    </row>
    <row r="209" ht="15" customHeight="1">
      <c r="B209" s="331"/>
      <c r="C209" s="299"/>
      <c r="D209" s="299"/>
      <c r="E209" s="299"/>
      <c r="F209" s="292" t="s">
        <v>349</v>
      </c>
      <c r="G209" s="277"/>
      <c r="H209" s="318" t="s">
        <v>91</v>
      </c>
      <c r="I209" s="318"/>
      <c r="J209" s="318"/>
      <c r="K209" s="332"/>
    </row>
    <row r="210" ht="15" customHeight="1">
      <c r="B210" s="331"/>
      <c r="C210" s="299"/>
      <c r="D210" s="299"/>
      <c r="E210" s="299"/>
      <c r="F210" s="292" t="s">
        <v>350</v>
      </c>
      <c r="G210" s="277"/>
      <c r="H210" s="318" t="s">
        <v>511</v>
      </c>
      <c r="I210" s="318"/>
      <c r="J210" s="318"/>
      <c r="K210" s="332"/>
    </row>
    <row r="211" ht="15" customHeight="1">
      <c r="B211" s="331"/>
      <c r="C211" s="299"/>
      <c r="D211" s="299"/>
      <c r="E211" s="299"/>
      <c r="F211" s="333"/>
      <c r="G211" s="277"/>
      <c r="H211" s="334"/>
      <c r="I211" s="334"/>
      <c r="J211" s="334"/>
      <c r="K211" s="332"/>
    </row>
    <row r="212" ht="15" customHeight="1">
      <c r="B212" s="331"/>
      <c r="C212" s="271" t="s">
        <v>473</v>
      </c>
      <c r="D212" s="299"/>
      <c r="E212" s="299"/>
      <c r="F212" s="292">
        <v>1</v>
      </c>
      <c r="G212" s="277"/>
      <c r="H212" s="318" t="s">
        <v>512</v>
      </c>
      <c r="I212" s="318"/>
      <c r="J212" s="318"/>
      <c r="K212" s="332"/>
    </row>
    <row r="213" ht="15" customHeight="1">
      <c r="B213" s="331"/>
      <c r="C213" s="299"/>
      <c r="D213" s="299"/>
      <c r="E213" s="299"/>
      <c r="F213" s="292">
        <v>2</v>
      </c>
      <c r="G213" s="277"/>
      <c r="H213" s="318" t="s">
        <v>513</v>
      </c>
      <c r="I213" s="318"/>
      <c r="J213" s="318"/>
      <c r="K213" s="332"/>
    </row>
    <row r="214" ht="15" customHeight="1">
      <c r="B214" s="331"/>
      <c r="C214" s="299"/>
      <c r="D214" s="299"/>
      <c r="E214" s="299"/>
      <c r="F214" s="292">
        <v>3</v>
      </c>
      <c r="G214" s="277"/>
      <c r="H214" s="318" t="s">
        <v>514</v>
      </c>
      <c r="I214" s="318"/>
      <c r="J214" s="318"/>
      <c r="K214" s="332"/>
    </row>
    <row r="215" ht="15" customHeight="1">
      <c r="B215" s="331"/>
      <c r="C215" s="299"/>
      <c r="D215" s="299"/>
      <c r="E215" s="299"/>
      <c r="F215" s="292">
        <v>4</v>
      </c>
      <c r="G215" s="277"/>
      <c r="H215" s="318" t="s">
        <v>515</v>
      </c>
      <c r="I215" s="318"/>
      <c r="J215" s="318"/>
      <c r="K215" s="332"/>
    </row>
    <row r="216" ht="12.75" customHeight="1">
      <c r="B216" s="335"/>
      <c r="C216" s="336"/>
      <c r="D216" s="336"/>
      <c r="E216" s="336"/>
      <c r="F216" s="336"/>
      <c r="G216" s="336"/>
      <c r="H216" s="336"/>
      <c r="I216" s="336"/>
      <c r="J216" s="336"/>
      <c r="K216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DESKTOP-S4HTMNU\Uživatel</dc:creator>
  <cp:lastModifiedBy>DESKTOP-S4HTMNU\Uživatel</cp:lastModifiedBy>
  <dcterms:created xsi:type="dcterms:W3CDTF">2018-05-10T18:53:57Z</dcterms:created>
  <dcterms:modified xsi:type="dcterms:W3CDTF">2018-05-10T18:54:01Z</dcterms:modified>
</cp:coreProperties>
</file>